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m\Desktop\SITE\DOCENTE\"/>
    </mc:Choice>
  </mc:AlternateContent>
  <bookViews>
    <workbookView xWindow="0" yWindow="0" windowWidth="28800" windowHeight="12315"/>
  </bookViews>
  <sheets>
    <sheet name="Tabela" sheetId="1" r:id="rId1"/>
    <sheet name="Resumo" sheetId="2" r:id="rId2"/>
  </sheets>
  <calcPr calcId="152511"/>
</workbook>
</file>

<file path=xl/calcChain.xml><?xml version="1.0" encoding="utf-8"?>
<calcChain xmlns="http://schemas.openxmlformats.org/spreadsheetml/2006/main">
  <c r="D150" i="1" l="1"/>
  <c r="D156" i="1"/>
  <c r="D157" i="1" s="1"/>
  <c r="D11" i="1"/>
  <c r="D12" i="1"/>
  <c r="D13" i="1"/>
  <c r="D144" i="1"/>
  <c r="D146" i="1"/>
  <c r="D152" i="1"/>
  <c r="D154" i="1"/>
  <c r="D26" i="1"/>
  <c r="D27" i="1"/>
  <c r="D31" i="1" s="1"/>
  <c r="D28" i="1"/>
  <c r="D29" i="1"/>
  <c r="D30" i="1"/>
  <c r="D35" i="1"/>
  <c r="D36" i="1"/>
  <c r="D37" i="1"/>
  <c r="D38" i="1"/>
  <c r="D39" i="1"/>
  <c r="D40" i="1" s="1"/>
  <c r="D42" i="1"/>
  <c r="D45" i="1"/>
  <c r="D51" i="1"/>
  <c r="D47" i="1"/>
  <c r="D52" i="1" s="1"/>
  <c r="D48" i="1"/>
  <c r="D49" i="1"/>
  <c r="D55" i="1"/>
  <c r="D56" i="1"/>
  <c r="D61" i="1" s="1"/>
  <c r="D58" i="1"/>
  <c r="D59" i="1"/>
  <c r="D60" i="1"/>
  <c r="D65" i="1"/>
  <c r="D64" i="1"/>
  <c r="D66" i="1"/>
  <c r="D69" i="1"/>
  <c r="D71" i="1" s="1"/>
  <c r="D70" i="1"/>
  <c r="D79" i="1"/>
  <c r="D80" i="1"/>
  <c r="D81" i="1" s="1"/>
  <c r="D74" i="1"/>
  <c r="D75" i="1"/>
  <c r="D76" i="1" s="1"/>
  <c r="D85" i="1"/>
  <c r="D86" i="1"/>
  <c r="D87" i="1"/>
  <c r="D108" i="1"/>
  <c r="D110" i="1"/>
  <c r="D93" i="1"/>
  <c r="D94" i="1"/>
  <c r="D95" i="1"/>
  <c r="D96" i="1"/>
  <c r="D98" i="1"/>
  <c r="D99" i="1"/>
  <c r="D100" i="1"/>
  <c r="D101" i="1"/>
  <c r="D102" i="1"/>
  <c r="D112" i="1" s="1"/>
  <c r="D103" i="1"/>
  <c r="D104" i="1"/>
  <c r="D106" i="1"/>
  <c r="D115" i="1"/>
  <c r="D117" i="1"/>
  <c r="D119" i="1" s="1"/>
  <c r="D121" i="1"/>
  <c r="D123" i="1"/>
  <c r="D125" i="1"/>
  <c r="D127" i="1"/>
  <c r="D130" i="1"/>
  <c r="D140" i="1"/>
  <c r="D131" i="1"/>
  <c r="D132" i="1"/>
  <c r="D133" i="1"/>
  <c r="D134" i="1"/>
  <c r="D136" i="1"/>
  <c r="D137" i="1"/>
  <c r="D138" i="1"/>
  <c r="D162" i="1"/>
  <c r="D163" i="1"/>
  <c r="D165" i="1" s="1"/>
  <c r="D166" i="1" s="1"/>
  <c r="D164" i="1"/>
  <c r="D174" i="1"/>
  <c r="D175" i="1"/>
  <c r="D177" i="1"/>
  <c r="D194" i="1" s="1"/>
  <c r="D195" i="1" s="1"/>
  <c r="D178" i="1"/>
  <c r="D179" i="1"/>
  <c r="D180" i="1"/>
  <c r="D182" i="1"/>
  <c r="D183" i="1"/>
  <c r="D184" i="1"/>
  <c r="D185" i="1"/>
  <c r="D187" i="1"/>
  <c r="D188" i="1"/>
  <c r="D189" i="1"/>
  <c r="D191" i="1"/>
  <c r="D192" i="1"/>
  <c r="D193" i="1"/>
  <c r="D218" i="1"/>
  <c r="D219" i="1"/>
  <c r="D220" i="1"/>
  <c r="D222" i="1"/>
  <c r="D224" i="1"/>
  <c r="D227" i="1"/>
  <c r="D228" i="1" s="1"/>
  <c r="D225" i="1"/>
  <c r="D226" i="1"/>
  <c r="D203" i="1"/>
  <c r="D204" i="1"/>
  <c r="D205" i="1"/>
  <c r="D206" i="1"/>
  <c r="D207" i="1"/>
  <c r="D208" i="1"/>
  <c r="D210" i="1"/>
  <c r="D211" i="1"/>
  <c r="D213" i="1"/>
  <c r="D216" i="1" s="1"/>
  <c r="D214" i="1"/>
  <c r="D215" i="1"/>
  <c r="D263" i="1"/>
  <c r="D265" i="1"/>
  <c r="D234" i="1"/>
  <c r="D236" i="1" s="1"/>
  <c r="D238" i="1"/>
  <c r="D240" i="1"/>
  <c r="D239" i="1"/>
  <c r="D251" i="1"/>
  <c r="D253" i="1"/>
  <c r="D255" i="1"/>
  <c r="D257" i="1" s="1"/>
  <c r="D256" i="1"/>
  <c r="D243" i="1"/>
  <c r="D244" i="1"/>
  <c r="D245" i="1"/>
  <c r="D246" i="1"/>
  <c r="D250" i="1" s="1"/>
  <c r="D247" i="1"/>
  <c r="D248" i="1"/>
  <c r="D249" i="1"/>
  <c r="D258" i="1"/>
  <c r="D260" i="1" s="1"/>
  <c r="D261" i="1"/>
  <c r="D262" i="1" s="1"/>
  <c r="F13" i="2"/>
  <c r="D266" i="1" l="1"/>
  <c r="D14" i="1"/>
  <c r="D15" i="1" s="1"/>
  <c r="D269" i="1" l="1"/>
</calcChain>
</file>

<file path=xl/sharedStrings.xml><?xml version="1.0" encoding="utf-8"?>
<sst xmlns="http://schemas.openxmlformats.org/spreadsheetml/2006/main" count="316" uniqueCount="229">
  <si>
    <t>TABELA DE PONTUAÇÃO DAS ATIVIDADES DOCENTES</t>
  </si>
  <si>
    <r>
      <t>GRUPO 1 -</t>
    </r>
    <r>
      <rPr>
        <sz val="12"/>
        <color indexed="12"/>
        <rFont val="Arial"/>
        <family val="2"/>
      </rPr>
      <t xml:space="preserve"> ATIVIDADES DE ENSINO</t>
    </r>
  </si>
  <si>
    <t>ATIVIDADES</t>
  </si>
  <si>
    <t>Total de horas/ aula</t>
  </si>
  <si>
    <t xml:space="preserve">Pontuação </t>
  </si>
  <si>
    <t xml:space="preserve">TOTAL DE </t>
  </si>
  <si>
    <t xml:space="preserve">ministradas no período </t>
  </si>
  <si>
    <t>por hora aula</t>
  </si>
  <si>
    <t>PONTOS</t>
  </si>
  <si>
    <t>avaliado</t>
  </si>
  <si>
    <t>Graduação</t>
  </si>
  <si>
    <t>Total</t>
  </si>
  <si>
    <t>Total Grupo</t>
  </si>
  <si>
    <t xml:space="preserve">Resolução 115/98-CAD. </t>
  </si>
  <si>
    <r>
      <t>GRUPO 2 -</t>
    </r>
    <r>
      <rPr>
        <sz val="12"/>
        <color indexed="12"/>
        <rFont val="Arial"/>
        <family val="2"/>
      </rPr>
      <t xml:space="preserve"> PRODUÇÃO ACADÊMICA</t>
    </r>
  </si>
  <si>
    <t>QUANTIDADE</t>
  </si>
  <si>
    <t>Pontuação</t>
  </si>
  <si>
    <t xml:space="preserve"> por unidade</t>
  </si>
  <si>
    <t xml:space="preserve">Comunicações em congressos </t>
  </si>
  <si>
    <t xml:space="preserve">simpósios ou eventos similares </t>
  </si>
  <si>
    <t>especializados internacionais</t>
  </si>
  <si>
    <t>Trabalhos apresentados (pôster)</t>
  </si>
  <si>
    <t>Resumos publicados</t>
  </si>
  <si>
    <t>Conferências e Palestras como convidado</t>
  </si>
  <si>
    <t>Minicursos ministrados</t>
  </si>
  <si>
    <t xml:space="preserve">Comunicações em congressos, </t>
  </si>
  <si>
    <t>especializados nacionais</t>
  </si>
  <si>
    <t>Trabalhos apresentados (oralmente)</t>
  </si>
  <si>
    <t>Resumos Publicados</t>
  </si>
  <si>
    <t xml:space="preserve">Atividades como consultor de revistas  </t>
  </si>
  <si>
    <t xml:space="preserve">científicas, educacionais, culturais ou </t>
  </si>
  <si>
    <t xml:space="preserve">  </t>
  </si>
  <si>
    <t xml:space="preserve">artísticas, nacionais ou estrang. ou como </t>
  </si>
  <si>
    <t>membro do corpo editorial</t>
  </si>
  <si>
    <t xml:space="preserve">Participação em bancas de </t>
  </si>
  <si>
    <t>Dissertação de Mestrado</t>
  </si>
  <si>
    <t>Tese de Doutorado</t>
  </si>
  <si>
    <t xml:space="preserve">Participação efetiva em bancas de </t>
  </si>
  <si>
    <t>Livre Docência</t>
  </si>
  <si>
    <t xml:space="preserve">Participação em congresso, </t>
  </si>
  <si>
    <t>simpósio ou eventos similares</t>
  </si>
  <si>
    <t>Sem apresentação de trabalho</t>
  </si>
  <si>
    <t>Como presidente da comissão organizadora</t>
  </si>
  <si>
    <t>Como membro da comissão do evento</t>
  </si>
  <si>
    <t>Como convidado debatedor</t>
  </si>
  <si>
    <t>Como coordenador de sessão ou outro</t>
  </si>
  <si>
    <t>Artigos publicados em periódicos</t>
  </si>
  <si>
    <t xml:space="preserve"> especializados indexados</t>
  </si>
  <si>
    <t>Internacional</t>
  </si>
  <si>
    <t>Nacional</t>
  </si>
  <si>
    <t xml:space="preserve"> especializados  não-indexados</t>
  </si>
  <si>
    <t>Congresso (exceto resumo expandido)</t>
  </si>
  <si>
    <t xml:space="preserve">Artigos de natureza científica públicos </t>
  </si>
  <si>
    <t>em órgão de divulgação não especializados</t>
  </si>
  <si>
    <t>Trabalhos de natureza científica aceitos</t>
  </si>
  <si>
    <t xml:space="preserve"> para publicação em órgão de divulgação</t>
  </si>
  <si>
    <t xml:space="preserve"> especializado</t>
  </si>
  <si>
    <t xml:space="preserve">Trabalhos de natureza científica aceitos </t>
  </si>
  <si>
    <t>para publicação</t>
  </si>
  <si>
    <t>Livros</t>
  </si>
  <si>
    <t xml:space="preserve">Livros publicados na área de </t>
  </si>
  <si>
    <t>conhecimento ou área afim:</t>
  </si>
  <si>
    <t>Com corpo editorial publicado no país</t>
  </si>
  <si>
    <t>Com corpo editorial publicado no exterior</t>
  </si>
  <si>
    <t>Sem corpo editorial publicado no país</t>
  </si>
  <si>
    <t>Sem corpo editorial publicado no exterior</t>
  </si>
  <si>
    <t>Capítulo de livros publicados:</t>
  </si>
  <si>
    <t>Edição ou organização de livros</t>
  </si>
  <si>
    <t>Resenhas ou orelhas de livros</t>
  </si>
  <si>
    <t>Traduções de livros na área de conhecimento</t>
  </si>
  <si>
    <t xml:space="preserve"> ou área afim (tradutor/autor da obra)</t>
  </si>
  <si>
    <t xml:space="preserve">Traduções de capítulos de livros </t>
  </si>
  <si>
    <t>na área de  conhecimento ou área afim</t>
  </si>
  <si>
    <t xml:space="preserve"> (tradutor/autor da obra)</t>
  </si>
  <si>
    <t xml:space="preserve">Revisão técnica de livros na área de </t>
  </si>
  <si>
    <t xml:space="preserve"> conhecimento ou área afim</t>
  </si>
  <si>
    <t>Revistas e Boletins</t>
  </si>
  <si>
    <t>Edição ou organização</t>
  </si>
  <si>
    <t>Como presidente da comissão editorial</t>
  </si>
  <si>
    <t>Como membro da comissão editorial</t>
  </si>
  <si>
    <t>Jornais</t>
  </si>
  <si>
    <t>Edição ou organização de jornais</t>
  </si>
  <si>
    <t xml:space="preserve">Desenvolvimento ou geração de trabalhos </t>
  </si>
  <si>
    <t>técnicos tornados públicos</t>
  </si>
  <si>
    <t>Equipamentos</t>
  </si>
  <si>
    <t>Processos (técnicas). Jogos/Brinquedos</t>
  </si>
  <si>
    <t>Restauração de documentos</t>
  </si>
  <si>
    <t>Maquetes</t>
  </si>
  <si>
    <t xml:space="preserve">Mapas, mapeamentos, aerofotogametria e </t>
  </si>
  <si>
    <t>similares</t>
  </si>
  <si>
    <t xml:space="preserve">Pedidos de patente e de privilégio </t>
  </si>
  <si>
    <t xml:space="preserve">Composição [musical, teatral, </t>
  </si>
  <si>
    <t xml:space="preserve"> cinematográfica] registrada e publicada</t>
  </si>
  <si>
    <t xml:space="preserve">Execução de projetos / convênios e </t>
  </si>
  <si>
    <t>programas de ensino, pesquisa e extensão</t>
  </si>
  <si>
    <t>Aprovado por agências oficiais de fomento</t>
  </si>
  <si>
    <t xml:space="preserve">  Coordenador</t>
  </si>
  <si>
    <t xml:space="preserve">  Participante</t>
  </si>
  <si>
    <t xml:space="preserve">Sem recursos externos ou aprovado por </t>
  </si>
  <si>
    <t>órgãos não oficiais de fomento</t>
  </si>
  <si>
    <t>Tutoria do PET</t>
  </si>
  <si>
    <t xml:space="preserve">Nº DE </t>
  </si>
  <si>
    <t>TOTAL DE</t>
  </si>
  <si>
    <t>MESES</t>
  </si>
  <si>
    <t>por mês</t>
  </si>
  <si>
    <t xml:space="preserve"> PONTOS</t>
  </si>
  <si>
    <t>Tempo Integral</t>
  </si>
  <si>
    <t>Tempo Parcial</t>
  </si>
  <si>
    <t>Res. 347/97-CAD</t>
  </si>
  <si>
    <t>Total Gupo</t>
  </si>
  <si>
    <t>OBS.: a pontuação só é válida quando não houver qualquer pendência.</t>
  </si>
  <si>
    <t>Prazos máximos: os previstos no artigo 8o. da Res. 347/97-CAD</t>
  </si>
  <si>
    <t xml:space="preserve"> </t>
  </si>
  <si>
    <t>Nº  de</t>
  </si>
  <si>
    <t xml:space="preserve"> Orientados</t>
  </si>
  <si>
    <t>por orientado/ano</t>
  </si>
  <si>
    <t>Pós-doutorado</t>
  </si>
  <si>
    <t xml:space="preserve">       concluído</t>
  </si>
  <si>
    <t xml:space="preserve">       em execução</t>
  </si>
  <si>
    <t>Doutorado</t>
  </si>
  <si>
    <t xml:space="preserve">      tese concluída</t>
  </si>
  <si>
    <t xml:space="preserve">      co-orientação</t>
  </si>
  <si>
    <t xml:space="preserve">      tese em execução</t>
  </si>
  <si>
    <t>Mestrado</t>
  </si>
  <si>
    <t xml:space="preserve">      dissertação concluída</t>
  </si>
  <si>
    <t xml:space="preserve">      dissertação em execução</t>
  </si>
  <si>
    <t>Especialização</t>
  </si>
  <si>
    <t xml:space="preserve">      monografia concluída</t>
  </si>
  <si>
    <t xml:space="preserve">      monografia em execução</t>
  </si>
  <si>
    <t xml:space="preserve">Iniciação científica (PIBIC, PET, e </t>
  </si>
  <si>
    <t>Programa de Iniciação Científica)</t>
  </si>
  <si>
    <t>Estágio não curricular</t>
  </si>
  <si>
    <t>Monitoria</t>
  </si>
  <si>
    <r>
      <t>GRUPO 5 -</t>
    </r>
    <r>
      <rPr>
        <sz val="12"/>
        <color indexed="12"/>
        <rFont val="Arial"/>
        <family val="2"/>
      </rPr>
      <t xml:space="preserve"> ATIVIDADES ADMINISTRATIVAS</t>
    </r>
  </si>
  <si>
    <t>por ano</t>
  </si>
  <si>
    <t>No âmbito do Departamento</t>
  </si>
  <si>
    <t xml:space="preserve">      Chefia</t>
  </si>
  <si>
    <t xml:space="preserve">      Vice-Chefia</t>
  </si>
  <si>
    <t xml:space="preserve">      Coordenador de Colegiado</t>
  </si>
  <si>
    <t xml:space="preserve">      Vice-Coordenador de Colegiado</t>
  </si>
  <si>
    <t xml:space="preserve">      Coordenador de Especialização</t>
  </si>
  <si>
    <t xml:space="preserve">      Representante Titular do COU, CEP</t>
  </si>
  <si>
    <t xml:space="preserve">      Outros cargos regulamentados</t>
  </si>
  <si>
    <t>No âmbito do Centro</t>
  </si>
  <si>
    <t xml:space="preserve">       Diretor</t>
  </si>
  <si>
    <t xml:space="preserve">       Vice-Diretor</t>
  </si>
  <si>
    <t xml:space="preserve">       Outros cargos regulamentados</t>
  </si>
  <si>
    <t>No âmbito da Universidade</t>
  </si>
  <si>
    <t xml:space="preserve">       Reitor</t>
  </si>
  <si>
    <t xml:space="preserve">       Vice-Reitor</t>
  </si>
  <si>
    <t xml:space="preserve">       Pró-Reitor</t>
  </si>
  <si>
    <t xml:space="preserve">       Assessor-Chefe, Chefe de Gabinete, </t>
  </si>
  <si>
    <r>
      <t xml:space="preserve">       </t>
    </r>
    <r>
      <rPr>
        <sz val="10"/>
        <rFont val="Arial"/>
        <family val="2"/>
      </rPr>
      <t>Vice-Diretor de Câmpus</t>
    </r>
  </si>
  <si>
    <t xml:space="preserve">       Outros cargos regulamentados pela UEM</t>
  </si>
  <si>
    <r>
      <t xml:space="preserve">Grupo 6 - </t>
    </r>
    <r>
      <rPr>
        <sz val="12"/>
        <color indexed="12"/>
        <rFont val="Arial"/>
        <family val="2"/>
      </rPr>
      <t>OUTRAS ATIVIDADES</t>
    </r>
  </si>
  <si>
    <t xml:space="preserve"> por atividade</t>
  </si>
  <si>
    <t xml:space="preserve">Atividades de consultorias, laudos, relatórios </t>
  </si>
  <si>
    <t xml:space="preserve">técnicos e outros serviços a empresas e </t>
  </si>
  <si>
    <t>entidades públicas e privadas</t>
  </si>
  <si>
    <t>Participação em bancas de:</t>
  </si>
  <si>
    <t>Monografias de conclusão de Graduação</t>
  </si>
  <si>
    <t>Monografias de Especialização</t>
  </si>
  <si>
    <t xml:space="preserve">Participação efetiva em bancas </t>
  </si>
  <si>
    <t>de concurso público</t>
  </si>
  <si>
    <t>Para Professor Titular</t>
  </si>
  <si>
    <t>Para Professor Não-Titular</t>
  </si>
  <si>
    <t>Para Professor Colaborador</t>
  </si>
  <si>
    <t>Para Professor Associado</t>
  </si>
  <si>
    <t>Para Concurso Vestibular</t>
  </si>
  <si>
    <t>Para concursos em cargos administrativos</t>
  </si>
  <si>
    <t>Membro de Colegiados de curso</t>
  </si>
  <si>
    <t>Comissões</t>
  </si>
  <si>
    <t xml:space="preserve">       Temporárias</t>
  </si>
  <si>
    <t xml:space="preserve">       Permanentes</t>
  </si>
  <si>
    <t>Aulas em Minicursos</t>
  </si>
  <si>
    <t>h/aula</t>
  </si>
  <si>
    <t>Palestras em cursos, escolas e associações</t>
  </si>
  <si>
    <t>Total Geral</t>
  </si>
  <si>
    <r>
      <t>OBS.:</t>
    </r>
    <r>
      <rPr>
        <sz val="9"/>
        <rFont val="Arial"/>
        <family val="2"/>
      </rPr>
      <t xml:space="preserve"> 1) Em participação de bancas julgadoras de teses, dissertações,  monografias e exames de </t>
    </r>
  </si>
  <si>
    <t xml:space="preserve">qualificação, só serão pontuados os membros convidados. O orientador e co-orientador não receberão  </t>
  </si>
  <si>
    <t>pontuação;</t>
  </si>
  <si>
    <t>Total de pontos</t>
  </si>
  <si>
    <t>T09</t>
  </si>
  <si>
    <t>T12</t>
  </si>
  <si>
    <t>T24</t>
  </si>
  <si>
    <t>T40</t>
  </si>
  <si>
    <t>TIDE</t>
  </si>
  <si>
    <t>1. Atividades de ensino</t>
  </si>
  <si>
    <t xml:space="preserve">2. Produção acadêmica </t>
  </si>
  <si>
    <t>3. Capacitação docente</t>
  </si>
  <si>
    <t>4. Orientação</t>
  </si>
  <si>
    <t>5. Atividades administrativas</t>
  </si>
  <si>
    <t>6. Outras atividades esporádicas</t>
  </si>
  <si>
    <t>PONTUAÇÃO OBTIDA</t>
  </si>
  <si>
    <t>PONTUAÇÃO MÍNIMA</t>
  </si>
  <si>
    <t xml:space="preserve">Artigos completos publicados em Anais de </t>
  </si>
  <si>
    <t>TABELA DE PONTOS PARA ASCENSÃO DE CLASSE</t>
  </si>
  <si>
    <t>Pontuação Final = Item 1 x 50 + Item 2 x 0,5</t>
  </si>
  <si>
    <t>20 até 100 pontos/ano</t>
  </si>
  <si>
    <t>Prefácio de livros (convidado para escrever)</t>
  </si>
  <si>
    <t>(ano)</t>
  </si>
  <si>
    <t>Máximo 20 pontos/ano</t>
  </si>
  <si>
    <t>Máximo 30 pontos/ano</t>
  </si>
  <si>
    <t xml:space="preserve">Filmes, vídeos, prod. de trilhas sonoras,  composições </t>
  </si>
  <si>
    <t>musicais ou audiovisuais de divulgação realizados,</t>
  </si>
  <si>
    <t>vinculados a projetos de  ensino, extensão e cultura</t>
  </si>
  <si>
    <t>Produtos, Processos, Serviços e Softwares</t>
  </si>
  <si>
    <t>Projeto/ano</t>
  </si>
  <si>
    <t>Máximo 3 por programa</t>
  </si>
  <si>
    <t>Projeto de ensino, pesquisa ou extensão</t>
  </si>
  <si>
    <t xml:space="preserve">          2) Se a atividade possuir remuneração extra, esta só será computada se respeitada a Resolução nº 115/98-CAD</t>
  </si>
  <si>
    <t>Item 1: Nota do artigo / apresentação =00</t>
  </si>
  <si>
    <t>Pontuação Final = 0 x 0 + 00 x 0 = 0000</t>
  </si>
  <si>
    <t>De acordo com a Resolução n. 061/2003-CEP</t>
  </si>
  <si>
    <t>Pós-Graduação (Latu-sensu)</t>
  </si>
  <si>
    <t>Pós-Graduação (Stricto-sensu)</t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</si>
  <si>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</t>
    </r>
  </si>
  <si>
    <t xml:space="preserve">   qualificação (mestrado/doutorado)</t>
  </si>
  <si>
    <t xml:space="preserve">   do evento</t>
  </si>
  <si>
    <r>
      <t>Grupo 4 -</t>
    </r>
    <r>
      <rPr>
        <sz val="12"/>
        <color indexed="12"/>
        <rFont val="Arial"/>
        <family val="2"/>
      </rPr>
      <t xml:space="preserve"> ORIENTAÇÃO/CO-ORIENTAÇÃO (POR ORIENTANDO/ANO)</t>
    </r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</si>
  <si>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Resolução n. 115/98-CAD</t>
    </r>
  </si>
  <si>
    <t xml:space="preserve"> Superintendente do HU, Prefeito do </t>
  </si>
  <si>
    <t xml:space="preserve"> Câmpus, Procurador </t>
  </si>
  <si>
    <t>UNIVERSIDADE ESTADUAL DE MARINGÁ</t>
  </si>
  <si>
    <r>
      <t xml:space="preserve"> (se não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coordenador de colegiado)</t>
    </r>
  </si>
  <si>
    <t>Para concursos técnicos</t>
  </si>
  <si>
    <t>Orientação Vale-Saber</t>
  </si>
  <si>
    <t xml:space="preserve">DOCENTE: </t>
  </si>
  <si>
    <r>
      <t xml:space="preserve">Grupo 3 - </t>
    </r>
    <r>
      <rPr>
        <sz val="12"/>
        <color indexed="12"/>
        <rFont val="Arial"/>
        <family val="2"/>
      </rPr>
      <t>CAPACITAÇÃO DOCENTE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</si>
</sst>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Lucida Sans Unicode"/>
      <family val="2"/>
    </font>
    <font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/>
    <xf numFmtId="0" fontId="5" fillId="0" borderId="7" xfId="0" applyFont="1" applyBorder="1" applyAlignment="1"/>
    <xf numFmtId="0" fontId="6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3"/>
    </xf>
    <xf numFmtId="0" fontId="9" fillId="0" borderId="0" xfId="0" applyFont="1" applyAlignment="1">
      <alignment horizontal="left" indent="4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5" fillId="0" borderId="1" xfId="0" applyFont="1" applyBorder="1"/>
    <xf numFmtId="0" fontId="5" fillId="0" borderId="3" xfId="0" applyFont="1" applyBorder="1"/>
    <xf numFmtId="0" fontId="1" fillId="0" borderId="4" xfId="0" applyFont="1" applyBorder="1" applyAlignment="1">
      <alignment horizontal="left" indent="2"/>
    </xf>
    <xf numFmtId="0" fontId="5" fillId="0" borderId="7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left" indent="3"/>
    </xf>
    <xf numFmtId="0" fontId="1" fillId="0" borderId="2" xfId="0" applyFont="1" applyBorder="1"/>
    <xf numFmtId="0" fontId="12" fillId="0" borderId="4" xfId="0" applyFont="1" applyBorder="1"/>
    <xf numFmtId="0" fontId="5" fillId="0" borderId="6" xfId="0" applyFont="1" applyBorder="1"/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 inden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5" fillId="0" borderId="0" xfId="0" applyFont="1"/>
    <xf numFmtId="2" fontId="11" fillId="0" borderId="11" xfId="0" applyNumberFormat="1" applyFont="1" applyBorder="1" applyAlignment="1">
      <alignment horizontal="center" vertical="top" wrapText="1"/>
    </xf>
    <xf numFmtId="2" fontId="13" fillId="0" borderId="11" xfId="0" applyNumberFormat="1" applyFont="1" applyBorder="1" applyAlignment="1">
      <alignment horizontal="center" vertical="top" wrapText="1"/>
    </xf>
    <xf numFmtId="0" fontId="10" fillId="0" borderId="0" xfId="0" applyFont="1"/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left" indent="2"/>
    </xf>
    <xf numFmtId="0" fontId="2" fillId="0" borderId="4" xfId="0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1" fillId="0" borderId="8" xfId="0" applyFont="1" applyBorder="1"/>
    <xf numFmtId="0" fontId="10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tabSelected="1" view="pageBreakPreview" zoomScale="90" zoomScaleNormal="90" zoomScaleSheetLayoutView="90" workbookViewId="0"/>
  </sheetViews>
  <sheetFormatPr defaultColWidth="11.42578125" defaultRowHeight="12.75" x14ac:dyDescent="0.2"/>
  <cols>
    <col min="1" max="1" width="41.7109375" style="1" customWidth="1"/>
    <col min="2" max="3" width="16.7109375" style="2" customWidth="1"/>
    <col min="4" max="4" width="18.140625" style="2" customWidth="1"/>
  </cols>
  <sheetData>
    <row r="1" spans="1:4" s="76" customFormat="1" ht="18" x14ac:dyDescent="0.25">
      <c r="A1" s="76" t="s">
        <v>223</v>
      </c>
    </row>
    <row r="2" spans="1:4" s="75" customFormat="1" ht="15.75" x14ac:dyDescent="0.25">
      <c r="A2" s="78" t="s">
        <v>0</v>
      </c>
    </row>
    <row r="3" spans="1:4" s="40" customFormat="1" ht="16.5" customHeight="1" x14ac:dyDescent="0.2">
      <c r="A3" s="79" t="s">
        <v>213</v>
      </c>
      <c r="B3" s="77"/>
      <c r="C3" s="77"/>
      <c r="D3" s="77"/>
    </row>
    <row r="4" spans="1:4" s="40" customFormat="1" ht="16.5" customHeight="1" x14ac:dyDescent="0.2">
      <c r="A4" s="79"/>
      <c r="B4" s="77"/>
      <c r="C4" s="77"/>
      <c r="D4" s="77"/>
    </row>
    <row r="5" spans="1:4" s="40" customFormat="1" ht="16.5" customHeight="1" x14ac:dyDescent="0.2">
      <c r="A5" s="79" t="s">
        <v>227</v>
      </c>
      <c r="B5" s="79"/>
      <c r="C5" s="79"/>
      <c r="D5" s="79"/>
    </row>
    <row r="7" spans="1:4" s="5" customFormat="1" ht="15.75" x14ac:dyDescent="0.25">
      <c r="A7" s="3" t="s">
        <v>1</v>
      </c>
      <c r="B7" s="4"/>
      <c r="C7" s="4"/>
      <c r="D7" s="4"/>
    </row>
    <row r="8" spans="1:4" ht="13.5" customHeight="1" x14ac:dyDescent="0.2">
      <c r="A8" s="6" t="s">
        <v>2</v>
      </c>
      <c r="B8" s="7" t="s">
        <v>3</v>
      </c>
      <c r="C8" s="7" t="s">
        <v>4</v>
      </c>
      <c r="D8" s="7" t="s">
        <v>5</v>
      </c>
    </row>
    <row r="9" spans="1:4" x14ac:dyDescent="0.2">
      <c r="A9" s="8"/>
      <c r="B9" s="9" t="s">
        <v>6</v>
      </c>
      <c r="C9" s="9" t="s">
        <v>7</v>
      </c>
      <c r="D9" s="9" t="s">
        <v>8</v>
      </c>
    </row>
    <row r="10" spans="1:4" x14ac:dyDescent="0.2">
      <c r="A10" s="10"/>
      <c r="B10" s="11" t="s">
        <v>9</v>
      </c>
      <c r="C10" s="11"/>
      <c r="D10" s="11"/>
    </row>
    <row r="11" spans="1:4" x14ac:dyDescent="0.2">
      <c r="A11" s="12" t="s">
        <v>10</v>
      </c>
      <c r="B11" s="13">
        <v>0</v>
      </c>
      <c r="C11" s="13">
        <v>0.5</v>
      </c>
      <c r="D11" s="13">
        <f>B11*C11</f>
        <v>0</v>
      </c>
    </row>
    <row r="12" spans="1:4" x14ac:dyDescent="0.2">
      <c r="A12" s="14" t="s">
        <v>214</v>
      </c>
      <c r="B12" s="13">
        <v>0</v>
      </c>
      <c r="C12" s="13">
        <v>0.5</v>
      </c>
      <c r="D12" s="13">
        <f>B12*C12</f>
        <v>0</v>
      </c>
    </row>
    <row r="13" spans="1:4" x14ac:dyDescent="0.2">
      <c r="A13" s="14" t="s">
        <v>215</v>
      </c>
      <c r="B13" s="13">
        <v>0</v>
      </c>
      <c r="C13" s="13">
        <v>0.5</v>
      </c>
      <c r="D13" s="13">
        <f>B13*C13</f>
        <v>0</v>
      </c>
    </row>
    <row r="14" spans="1:4" s="17" customFormat="1" x14ac:dyDescent="0.2">
      <c r="A14" s="15" t="s">
        <v>11</v>
      </c>
      <c r="B14" s="16"/>
      <c r="C14" s="16"/>
      <c r="D14" s="16">
        <f>SUM(D11:D13)</f>
        <v>0</v>
      </c>
    </row>
    <row r="15" spans="1:4" s="17" customFormat="1" x14ac:dyDescent="0.2">
      <c r="A15" s="18"/>
      <c r="B15" s="19"/>
      <c r="C15" s="20" t="s">
        <v>12</v>
      </c>
      <c r="D15" s="20">
        <f>SUM(D14)</f>
        <v>0</v>
      </c>
    </row>
    <row r="17" spans="1:4" x14ac:dyDescent="0.2">
      <c r="A17" s="21" t="s">
        <v>216</v>
      </c>
    </row>
    <row r="18" spans="1:4" x14ac:dyDescent="0.2">
      <c r="A18" s="22" t="s">
        <v>13</v>
      </c>
    </row>
    <row r="20" spans="1:4" s="5" customFormat="1" ht="15.75" x14ac:dyDescent="0.25">
      <c r="A20" s="3" t="s">
        <v>14</v>
      </c>
      <c r="B20" s="4"/>
      <c r="C20" s="4"/>
      <c r="D20" s="4"/>
    </row>
    <row r="21" spans="1:4" x14ac:dyDescent="0.2">
      <c r="A21" s="24" t="s">
        <v>2</v>
      </c>
      <c r="B21" s="7" t="s">
        <v>15</v>
      </c>
      <c r="C21" s="7" t="s">
        <v>16</v>
      </c>
      <c r="D21" s="7" t="s">
        <v>5</v>
      </c>
    </row>
    <row r="22" spans="1:4" x14ac:dyDescent="0.2">
      <c r="A22" s="25"/>
      <c r="B22" s="11"/>
      <c r="C22" s="11" t="s">
        <v>17</v>
      </c>
      <c r="D22" s="11" t="s">
        <v>8</v>
      </c>
    </row>
    <row r="23" spans="1:4" x14ac:dyDescent="0.2">
      <c r="A23" s="26" t="s">
        <v>18</v>
      </c>
      <c r="B23" s="7"/>
      <c r="C23" s="7"/>
      <c r="D23" s="7"/>
    </row>
    <row r="24" spans="1:4" x14ac:dyDescent="0.2">
      <c r="A24" s="27" t="s">
        <v>19</v>
      </c>
      <c r="B24" s="9"/>
      <c r="C24" s="9"/>
      <c r="D24" s="9"/>
    </row>
    <row r="25" spans="1:4" x14ac:dyDescent="0.2">
      <c r="A25" s="27" t="s">
        <v>20</v>
      </c>
      <c r="B25" s="9"/>
      <c r="C25" s="9"/>
      <c r="D25" s="9"/>
    </row>
    <row r="26" spans="1:4" x14ac:dyDescent="0.2">
      <c r="A26" s="28" t="s">
        <v>27</v>
      </c>
      <c r="B26" s="9">
        <v>0</v>
      </c>
      <c r="C26" s="9">
        <v>30</v>
      </c>
      <c r="D26" s="9">
        <f>B26*C26</f>
        <v>0</v>
      </c>
    </row>
    <row r="27" spans="1:4" x14ac:dyDescent="0.2">
      <c r="A27" s="28" t="s">
        <v>21</v>
      </c>
      <c r="B27" s="9">
        <v>0</v>
      </c>
      <c r="C27" s="9">
        <v>30</v>
      </c>
      <c r="D27" s="9">
        <f>B27*C27</f>
        <v>0</v>
      </c>
    </row>
    <row r="28" spans="1:4" x14ac:dyDescent="0.2">
      <c r="A28" s="28" t="s">
        <v>22</v>
      </c>
      <c r="B28" s="9">
        <v>0</v>
      </c>
      <c r="C28" s="9">
        <v>15</v>
      </c>
      <c r="D28" s="9">
        <f>B28*C28</f>
        <v>0</v>
      </c>
    </row>
    <row r="29" spans="1:4" x14ac:dyDescent="0.2">
      <c r="A29" s="28" t="s">
        <v>23</v>
      </c>
      <c r="B29" s="9">
        <v>0</v>
      </c>
      <c r="C29" s="9">
        <v>80</v>
      </c>
      <c r="D29" s="9">
        <f>B29*C29</f>
        <v>0</v>
      </c>
    </row>
    <row r="30" spans="1:4" x14ac:dyDescent="0.2">
      <c r="A30" s="28" t="s">
        <v>24</v>
      </c>
      <c r="B30" s="9">
        <v>0</v>
      </c>
      <c r="C30" s="9">
        <v>60</v>
      </c>
      <c r="D30" s="9">
        <f>B30*C30</f>
        <v>0</v>
      </c>
    </row>
    <row r="31" spans="1:4" s="17" customFormat="1" x14ac:dyDescent="0.2">
      <c r="A31" s="29" t="s">
        <v>11</v>
      </c>
      <c r="B31" s="16"/>
      <c r="C31" s="16"/>
      <c r="D31" s="16">
        <f>SUM(D26:D30)</f>
        <v>0</v>
      </c>
    </row>
    <row r="32" spans="1:4" x14ac:dyDescent="0.2">
      <c r="A32" s="30" t="s">
        <v>25</v>
      </c>
      <c r="B32" s="7"/>
      <c r="C32" s="7"/>
      <c r="D32" s="7"/>
    </row>
    <row r="33" spans="1:4" x14ac:dyDescent="0.2">
      <c r="A33" s="31" t="s">
        <v>19</v>
      </c>
      <c r="B33" s="9"/>
      <c r="C33" s="9"/>
      <c r="D33" s="9"/>
    </row>
    <row r="34" spans="1:4" x14ac:dyDescent="0.2">
      <c r="A34" s="31" t="s">
        <v>26</v>
      </c>
      <c r="B34" s="9"/>
      <c r="C34" s="9"/>
      <c r="D34" s="9"/>
    </row>
    <row r="35" spans="1:4" x14ac:dyDescent="0.2">
      <c r="A35" s="28" t="s">
        <v>27</v>
      </c>
      <c r="B35" s="9">
        <v>0</v>
      </c>
      <c r="C35" s="9">
        <v>15</v>
      </c>
      <c r="D35" s="9">
        <f>B35*C35</f>
        <v>0</v>
      </c>
    </row>
    <row r="36" spans="1:4" x14ac:dyDescent="0.2">
      <c r="A36" s="28" t="s">
        <v>21</v>
      </c>
      <c r="B36" s="9">
        <v>0</v>
      </c>
      <c r="C36" s="9">
        <v>15</v>
      </c>
      <c r="D36" s="9">
        <f>B36*C36</f>
        <v>0</v>
      </c>
    </row>
    <row r="37" spans="1:4" x14ac:dyDescent="0.2">
      <c r="A37" s="28" t="s">
        <v>28</v>
      </c>
      <c r="B37" s="9">
        <v>0</v>
      </c>
      <c r="C37" s="9">
        <v>10</v>
      </c>
      <c r="D37" s="9">
        <f>B37*C37</f>
        <v>0</v>
      </c>
    </row>
    <row r="38" spans="1:4" x14ac:dyDescent="0.2">
      <c r="A38" s="28" t="s">
        <v>23</v>
      </c>
      <c r="B38" s="9">
        <v>0</v>
      </c>
      <c r="C38" s="9">
        <v>50</v>
      </c>
      <c r="D38" s="9">
        <f>B38*C38</f>
        <v>0</v>
      </c>
    </row>
    <row r="39" spans="1:4" x14ac:dyDescent="0.2">
      <c r="A39" s="28" t="s">
        <v>24</v>
      </c>
      <c r="B39" s="9">
        <v>0</v>
      </c>
      <c r="C39" s="9">
        <v>30</v>
      </c>
      <c r="D39" s="9">
        <f>B39*C39</f>
        <v>0</v>
      </c>
    </row>
    <row r="40" spans="1:4" x14ac:dyDescent="0.2">
      <c r="A40" s="29" t="s">
        <v>11</v>
      </c>
      <c r="B40" s="16"/>
      <c r="C40" s="16"/>
      <c r="D40" s="16">
        <f>SUM(D35:D39)</f>
        <v>0</v>
      </c>
    </row>
    <row r="41" spans="1:4" x14ac:dyDescent="0.2">
      <c r="A41" s="30" t="s">
        <v>29</v>
      </c>
      <c r="B41" s="7"/>
      <c r="C41" s="7"/>
      <c r="D41" s="7"/>
    </row>
    <row r="42" spans="1:4" x14ac:dyDescent="0.2">
      <c r="A42" s="31" t="s">
        <v>30</v>
      </c>
      <c r="B42" s="9">
        <v>0</v>
      </c>
      <c r="C42" s="9">
        <v>0</v>
      </c>
      <c r="D42" s="9">
        <f>IF(B42*C42&lt;200,B42*C42,200)</f>
        <v>0</v>
      </c>
    </row>
    <row r="43" spans="1:4" x14ac:dyDescent="0.2">
      <c r="A43" s="31" t="s">
        <v>32</v>
      </c>
      <c r="B43" s="9"/>
      <c r="C43" s="9" t="s">
        <v>198</v>
      </c>
      <c r="D43" s="9"/>
    </row>
    <row r="44" spans="1:4" x14ac:dyDescent="0.2">
      <c r="A44" s="31" t="s">
        <v>33</v>
      </c>
      <c r="B44" s="9"/>
      <c r="C44" s="9"/>
      <c r="D44" s="9"/>
    </row>
    <row r="45" spans="1:4" x14ac:dyDescent="0.2">
      <c r="A45" s="29" t="s">
        <v>11</v>
      </c>
      <c r="B45" s="16"/>
      <c r="C45" s="16"/>
      <c r="D45" s="16">
        <f>SUM(D42:D44)</f>
        <v>0</v>
      </c>
    </row>
    <row r="46" spans="1:4" x14ac:dyDescent="0.2">
      <c r="A46" s="32" t="s">
        <v>34</v>
      </c>
      <c r="B46" s="33"/>
      <c r="C46" s="33"/>
      <c r="D46" s="33"/>
    </row>
    <row r="47" spans="1:4" x14ac:dyDescent="0.2">
      <c r="A47" s="28" t="s">
        <v>35</v>
      </c>
      <c r="B47" s="9">
        <v>0</v>
      </c>
      <c r="C47" s="9">
        <v>30</v>
      </c>
      <c r="D47" s="9">
        <f>B47*C47</f>
        <v>0</v>
      </c>
    </row>
    <row r="48" spans="1:4" x14ac:dyDescent="0.2">
      <c r="A48" s="28" t="s">
        <v>36</v>
      </c>
      <c r="B48" s="9">
        <v>0</v>
      </c>
      <c r="C48" s="9">
        <v>40</v>
      </c>
      <c r="D48" s="9">
        <f>B48*C48</f>
        <v>0</v>
      </c>
    </row>
    <row r="49" spans="1:4" x14ac:dyDescent="0.2">
      <c r="A49" s="28" t="s">
        <v>37</v>
      </c>
      <c r="B49" s="9">
        <v>0</v>
      </c>
      <c r="C49" s="9">
        <v>10</v>
      </c>
      <c r="D49" s="9">
        <f>B49*C49</f>
        <v>0</v>
      </c>
    </row>
    <row r="50" spans="1:4" x14ac:dyDescent="0.2">
      <c r="A50" s="28" t="s">
        <v>217</v>
      </c>
      <c r="B50" s="9"/>
      <c r="C50" s="9"/>
      <c r="D50" s="9"/>
    </row>
    <row r="51" spans="1:4" x14ac:dyDescent="0.2">
      <c r="A51" s="28" t="s">
        <v>38</v>
      </c>
      <c r="B51" s="9">
        <v>0</v>
      </c>
      <c r="C51" s="9">
        <v>40</v>
      </c>
      <c r="D51" s="9">
        <f>B51*C51</f>
        <v>0</v>
      </c>
    </row>
    <row r="52" spans="1:4" x14ac:dyDescent="0.2">
      <c r="A52" s="29" t="s">
        <v>11</v>
      </c>
      <c r="B52" s="16"/>
      <c r="C52" s="16"/>
      <c r="D52" s="16">
        <f>SUM(D47:D51)</f>
        <v>0</v>
      </c>
    </row>
    <row r="53" spans="1:4" x14ac:dyDescent="0.2">
      <c r="A53" s="30" t="s">
        <v>39</v>
      </c>
      <c r="B53" s="7"/>
      <c r="C53" s="7"/>
      <c r="D53" s="7"/>
    </row>
    <row r="54" spans="1:4" x14ac:dyDescent="0.2">
      <c r="A54" s="31" t="s">
        <v>40</v>
      </c>
      <c r="B54" s="9"/>
      <c r="C54" s="9"/>
      <c r="D54" s="9"/>
    </row>
    <row r="55" spans="1:4" x14ac:dyDescent="0.2">
      <c r="A55" s="28" t="s">
        <v>41</v>
      </c>
      <c r="B55" s="9">
        <v>0</v>
      </c>
      <c r="C55" s="9">
        <v>5</v>
      </c>
      <c r="D55" s="9">
        <f>B55*C55</f>
        <v>0</v>
      </c>
    </row>
    <row r="56" spans="1:4" x14ac:dyDescent="0.2">
      <c r="A56" s="28" t="s">
        <v>42</v>
      </c>
      <c r="B56" s="9">
        <v>0</v>
      </c>
      <c r="C56" s="9">
        <v>50</v>
      </c>
      <c r="D56" s="9">
        <f>B56*C56</f>
        <v>0</v>
      </c>
    </row>
    <row r="57" spans="1:4" x14ac:dyDescent="0.2">
      <c r="A57" s="28" t="s">
        <v>218</v>
      </c>
      <c r="B57" s="9"/>
      <c r="C57" s="9"/>
      <c r="D57" s="9"/>
    </row>
    <row r="58" spans="1:4" x14ac:dyDescent="0.2">
      <c r="A58" s="28" t="s">
        <v>43</v>
      </c>
      <c r="B58" s="9">
        <v>0</v>
      </c>
      <c r="C58" s="9">
        <v>25</v>
      </c>
      <c r="D58" s="9">
        <f>B58*C58</f>
        <v>0</v>
      </c>
    </row>
    <row r="59" spans="1:4" x14ac:dyDescent="0.2">
      <c r="A59" s="28" t="s">
        <v>44</v>
      </c>
      <c r="B59" s="9">
        <v>0</v>
      </c>
      <c r="C59" s="9">
        <v>20</v>
      </c>
      <c r="D59" s="9">
        <f>B59*C59</f>
        <v>0</v>
      </c>
    </row>
    <row r="60" spans="1:4" x14ac:dyDescent="0.2">
      <c r="A60" s="28" t="s">
        <v>45</v>
      </c>
      <c r="B60" s="9">
        <v>0</v>
      </c>
      <c r="C60" s="9">
        <v>5</v>
      </c>
      <c r="D60" s="9">
        <f>B60*C60</f>
        <v>0</v>
      </c>
    </row>
    <row r="61" spans="1:4" x14ac:dyDescent="0.2">
      <c r="A61" s="29" t="s">
        <v>11</v>
      </c>
      <c r="B61" s="16"/>
      <c r="C61" s="16"/>
      <c r="D61" s="16">
        <f>SUM(D55:D60)</f>
        <v>0</v>
      </c>
    </row>
    <row r="62" spans="1:4" x14ac:dyDescent="0.2">
      <c r="A62" s="30" t="s">
        <v>46</v>
      </c>
      <c r="B62" s="7"/>
      <c r="C62" s="7"/>
      <c r="D62" s="7"/>
    </row>
    <row r="63" spans="1:4" x14ac:dyDescent="0.2">
      <c r="A63" s="31" t="s">
        <v>47</v>
      </c>
      <c r="B63" s="9"/>
      <c r="C63" s="9"/>
      <c r="D63" s="9"/>
    </row>
    <row r="64" spans="1:4" x14ac:dyDescent="0.2">
      <c r="A64" s="28" t="s">
        <v>48</v>
      </c>
      <c r="B64" s="9">
        <v>0</v>
      </c>
      <c r="C64" s="9">
        <v>250</v>
      </c>
      <c r="D64" s="9">
        <f>B64*C64</f>
        <v>0</v>
      </c>
    </row>
    <row r="65" spans="1:4" x14ac:dyDescent="0.2">
      <c r="A65" s="28" t="s">
        <v>49</v>
      </c>
      <c r="B65" s="9">
        <v>0</v>
      </c>
      <c r="C65" s="9">
        <v>200</v>
      </c>
      <c r="D65" s="9">
        <f>B65*C65</f>
        <v>0</v>
      </c>
    </row>
    <row r="66" spans="1:4" x14ac:dyDescent="0.2">
      <c r="A66" s="29" t="s">
        <v>11</v>
      </c>
      <c r="B66" s="16"/>
      <c r="C66" s="16"/>
      <c r="D66" s="16">
        <f>SUM(D64:D65)</f>
        <v>0</v>
      </c>
    </row>
    <row r="67" spans="1:4" x14ac:dyDescent="0.2">
      <c r="A67" s="30" t="s">
        <v>46</v>
      </c>
      <c r="B67" s="7"/>
      <c r="C67" s="7"/>
      <c r="D67" s="7"/>
    </row>
    <row r="68" spans="1:4" x14ac:dyDescent="0.2">
      <c r="A68" s="31" t="s">
        <v>50</v>
      </c>
      <c r="B68" s="9"/>
      <c r="C68" s="9"/>
      <c r="D68" s="9"/>
    </row>
    <row r="69" spans="1:4" x14ac:dyDescent="0.2">
      <c r="A69" s="28" t="s">
        <v>48</v>
      </c>
      <c r="B69" s="9">
        <v>0</v>
      </c>
      <c r="C69" s="9">
        <v>25</v>
      </c>
      <c r="D69" s="9">
        <f>B69*C69</f>
        <v>0</v>
      </c>
    </row>
    <row r="70" spans="1:4" x14ac:dyDescent="0.2">
      <c r="A70" s="28" t="s">
        <v>49</v>
      </c>
      <c r="B70" s="9">
        <v>0</v>
      </c>
      <c r="C70" s="9">
        <v>25</v>
      </c>
      <c r="D70" s="9">
        <f>B70*C70</f>
        <v>0</v>
      </c>
    </row>
    <row r="71" spans="1:4" x14ac:dyDescent="0.2">
      <c r="A71" s="29" t="s">
        <v>11</v>
      </c>
      <c r="B71" s="16"/>
      <c r="C71" s="16"/>
      <c r="D71" s="16">
        <f>SUM(D69:D70)</f>
        <v>0</v>
      </c>
    </row>
    <row r="72" spans="1:4" x14ac:dyDescent="0.2">
      <c r="A72" s="30" t="s">
        <v>195</v>
      </c>
      <c r="B72" s="7"/>
      <c r="C72" s="7"/>
      <c r="D72" s="7"/>
    </row>
    <row r="73" spans="1:4" x14ac:dyDescent="0.2">
      <c r="A73" s="31" t="s">
        <v>51</v>
      </c>
      <c r="B73" s="9"/>
      <c r="C73" s="9"/>
      <c r="D73" s="9"/>
    </row>
    <row r="74" spans="1:4" x14ac:dyDescent="0.2">
      <c r="A74" s="28" t="s">
        <v>48</v>
      </c>
      <c r="B74" s="9">
        <v>0</v>
      </c>
      <c r="C74" s="9">
        <v>60</v>
      </c>
      <c r="D74" s="9">
        <f>B74*C74</f>
        <v>0</v>
      </c>
    </row>
    <row r="75" spans="1:4" x14ac:dyDescent="0.2">
      <c r="A75" s="28" t="s">
        <v>49</v>
      </c>
      <c r="B75" s="9">
        <v>0</v>
      </c>
      <c r="C75" s="9">
        <v>40</v>
      </c>
      <c r="D75" s="9">
        <f>B75*C75</f>
        <v>0</v>
      </c>
    </row>
    <row r="76" spans="1:4" x14ac:dyDescent="0.2">
      <c r="A76" s="29" t="s">
        <v>11</v>
      </c>
      <c r="B76" s="16"/>
      <c r="C76" s="16"/>
      <c r="D76" s="16">
        <f>SUM(D74:D75)</f>
        <v>0</v>
      </c>
    </row>
    <row r="77" spans="1:4" x14ac:dyDescent="0.2">
      <c r="A77" s="30" t="s">
        <v>52</v>
      </c>
      <c r="B77" s="7"/>
      <c r="C77" s="7"/>
      <c r="D77" s="7"/>
    </row>
    <row r="78" spans="1:4" x14ac:dyDescent="0.2">
      <c r="A78" s="31" t="s">
        <v>53</v>
      </c>
      <c r="B78" s="9"/>
      <c r="C78" s="9"/>
      <c r="D78" s="9"/>
    </row>
    <row r="79" spans="1:4" x14ac:dyDescent="0.2">
      <c r="A79" s="28" t="s">
        <v>48</v>
      </c>
      <c r="B79" s="9">
        <v>0</v>
      </c>
      <c r="C79" s="9">
        <v>5</v>
      </c>
      <c r="D79" s="9">
        <f>B79*C79</f>
        <v>0</v>
      </c>
    </row>
    <row r="80" spans="1:4" x14ac:dyDescent="0.2">
      <c r="A80" s="28" t="s">
        <v>49</v>
      </c>
      <c r="B80" s="9">
        <v>0</v>
      </c>
      <c r="C80" s="9">
        <v>3</v>
      </c>
      <c r="D80" s="9">
        <f>B80*C80</f>
        <v>0</v>
      </c>
    </row>
    <row r="81" spans="1:4" x14ac:dyDescent="0.2">
      <c r="A81" s="29" t="s">
        <v>11</v>
      </c>
      <c r="B81" s="16"/>
      <c r="C81" s="16"/>
      <c r="D81" s="16">
        <f>SUM(D79:D80)</f>
        <v>0</v>
      </c>
    </row>
    <row r="82" spans="1:4" x14ac:dyDescent="0.2">
      <c r="A82" s="30" t="s">
        <v>54</v>
      </c>
      <c r="B82" s="7"/>
      <c r="C82" s="7"/>
      <c r="D82" s="7"/>
    </row>
    <row r="83" spans="1:4" x14ac:dyDescent="0.2">
      <c r="A83" s="31" t="s">
        <v>55</v>
      </c>
      <c r="B83" s="9"/>
      <c r="C83" s="9"/>
      <c r="D83" s="9"/>
    </row>
    <row r="84" spans="1:4" x14ac:dyDescent="0.2">
      <c r="A84" s="31" t="s">
        <v>56</v>
      </c>
      <c r="B84" s="9"/>
      <c r="C84" s="9"/>
      <c r="D84" s="9"/>
    </row>
    <row r="85" spans="1:4" x14ac:dyDescent="0.2">
      <c r="A85" s="28" t="s">
        <v>48</v>
      </c>
      <c r="B85" s="9">
        <v>0</v>
      </c>
      <c r="C85" s="9">
        <v>100</v>
      </c>
      <c r="D85" s="9">
        <f>B85*C85</f>
        <v>0</v>
      </c>
    </row>
    <row r="86" spans="1:4" x14ac:dyDescent="0.2">
      <c r="A86" s="28" t="s">
        <v>49</v>
      </c>
      <c r="B86" s="9">
        <v>0</v>
      </c>
      <c r="C86" s="9">
        <v>60</v>
      </c>
      <c r="D86" s="9">
        <f>B86*C86</f>
        <v>0</v>
      </c>
    </row>
    <row r="87" spans="1:4" x14ac:dyDescent="0.2">
      <c r="A87" s="29" t="s">
        <v>11</v>
      </c>
      <c r="B87" s="16"/>
      <c r="C87" s="16"/>
      <c r="D87" s="16">
        <f>SUM(D85:D86)</f>
        <v>0</v>
      </c>
    </row>
    <row r="88" spans="1:4" x14ac:dyDescent="0.2">
      <c r="A88" s="30" t="s">
        <v>57</v>
      </c>
      <c r="B88" s="7"/>
      <c r="C88" s="7"/>
      <c r="D88" s="7"/>
    </row>
    <row r="89" spans="1:4" x14ac:dyDescent="0.2">
      <c r="A89" s="31" t="s">
        <v>58</v>
      </c>
      <c r="B89" s="9"/>
      <c r="C89" s="9"/>
      <c r="D89" s="9"/>
    </row>
    <row r="90" spans="1:4" x14ac:dyDescent="0.2">
      <c r="A90" s="31" t="s">
        <v>59</v>
      </c>
      <c r="B90" s="9"/>
      <c r="C90" s="9"/>
      <c r="D90" s="9"/>
    </row>
    <row r="91" spans="1:4" x14ac:dyDescent="0.2">
      <c r="A91" s="28" t="s">
        <v>60</v>
      </c>
      <c r="B91" s="9"/>
      <c r="C91" s="9" t="s">
        <v>112</v>
      </c>
      <c r="D91" s="9"/>
    </row>
    <row r="92" spans="1:4" x14ac:dyDescent="0.2">
      <c r="A92" s="28" t="s">
        <v>61</v>
      </c>
      <c r="B92" s="9"/>
      <c r="C92" s="9" t="s">
        <v>112</v>
      </c>
      <c r="D92" s="9"/>
    </row>
    <row r="93" spans="1:4" x14ac:dyDescent="0.2">
      <c r="A93" s="28" t="s">
        <v>62</v>
      </c>
      <c r="B93" s="9">
        <v>0</v>
      </c>
      <c r="C93" s="9">
        <v>500</v>
      </c>
      <c r="D93" s="9">
        <f>B93*C93</f>
        <v>0</v>
      </c>
    </row>
    <row r="94" spans="1:4" x14ac:dyDescent="0.2">
      <c r="A94" s="28" t="s">
        <v>63</v>
      </c>
      <c r="B94" s="9">
        <v>0</v>
      </c>
      <c r="C94" s="9">
        <v>700</v>
      </c>
      <c r="D94" s="9">
        <f>B94*C94</f>
        <v>0</v>
      </c>
    </row>
    <row r="95" spans="1:4" x14ac:dyDescent="0.2">
      <c r="A95" s="28" t="s">
        <v>64</v>
      </c>
      <c r="B95" s="9">
        <v>0</v>
      </c>
      <c r="C95" s="9">
        <v>250</v>
      </c>
      <c r="D95" s="9">
        <f>B95*C95</f>
        <v>0</v>
      </c>
    </row>
    <row r="96" spans="1:4" x14ac:dyDescent="0.2">
      <c r="A96" s="28" t="s">
        <v>65</v>
      </c>
      <c r="B96" s="9">
        <v>0</v>
      </c>
      <c r="C96" s="9">
        <v>350</v>
      </c>
      <c r="D96" s="9">
        <f>B96*C96</f>
        <v>0</v>
      </c>
    </row>
    <row r="97" spans="1:4" x14ac:dyDescent="0.2">
      <c r="A97" s="31" t="s">
        <v>66</v>
      </c>
      <c r="B97" s="9"/>
      <c r="C97" s="9"/>
      <c r="D97" s="9"/>
    </row>
    <row r="98" spans="1:4" x14ac:dyDescent="0.2">
      <c r="A98" s="28" t="s">
        <v>62</v>
      </c>
      <c r="B98" s="9">
        <v>0</v>
      </c>
      <c r="C98" s="9">
        <v>150</v>
      </c>
      <c r="D98" s="9">
        <f t="shared" ref="D98:D110" si="0">B98*C98</f>
        <v>0</v>
      </c>
    </row>
    <row r="99" spans="1:4" x14ac:dyDescent="0.2">
      <c r="A99" s="28" t="s">
        <v>63</v>
      </c>
      <c r="B99" s="9">
        <v>0</v>
      </c>
      <c r="C99" s="9">
        <v>250</v>
      </c>
      <c r="D99" s="9">
        <f t="shared" si="0"/>
        <v>0</v>
      </c>
    </row>
    <row r="100" spans="1:4" x14ac:dyDescent="0.2">
      <c r="A100" s="28" t="s">
        <v>64</v>
      </c>
      <c r="B100" s="9">
        <v>0</v>
      </c>
      <c r="C100" s="9">
        <v>75</v>
      </c>
      <c r="D100" s="9">
        <f t="shared" si="0"/>
        <v>0</v>
      </c>
    </row>
    <row r="101" spans="1:4" x14ac:dyDescent="0.2">
      <c r="A101" s="28" t="s">
        <v>65</v>
      </c>
      <c r="B101" s="9">
        <v>0</v>
      </c>
      <c r="C101" s="9">
        <v>125</v>
      </c>
      <c r="D101" s="9">
        <f t="shared" si="0"/>
        <v>0</v>
      </c>
    </row>
    <row r="102" spans="1:4" x14ac:dyDescent="0.2">
      <c r="A102" s="28" t="s">
        <v>199</v>
      </c>
      <c r="B102" s="9">
        <v>0</v>
      </c>
      <c r="C102" s="9">
        <v>10</v>
      </c>
      <c r="D102" s="9">
        <f t="shared" si="0"/>
        <v>0</v>
      </c>
    </row>
    <row r="103" spans="1:4" x14ac:dyDescent="0.2">
      <c r="A103" s="28" t="s">
        <v>67</v>
      </c>
      <c r="B103" s="9">
        <v>0</v>
      </c>
      <c r="C103" s="9">
        <v>50</v>
      </c>
      <c r="D103" s="9">
        <f t="shared" si="0"/>
        <v>0</v>
      </c>
    </row>
    <row r="104" spans="1:4" x14ac:dyDescent="0.2">
      <c r="A104" s="28" t="s">
        <v>68</v>
      </c>
      <c r="B104" s="9">
        <v>0</v>
      </c>
      <c r="C104" s="9">
        <v>10</v>
      </c>
      <c r="D104" s="9">
        <f t="shared" si="0"/>
        <v>0</v>
      </c>
    </row>
    <row r="105" spans="1:4" x14ac:dyDescent="0.2">
      <c r="A105" s="28" t="s">
        <v>69</v>
      </c>
      <c r="B105" s="9"/>
      <c r="C105" s="9"/>
      <c r="D105" s="9"/>
    </row>
    <row r="106" spans="1:4" x14ac:dyDescent="0.2">
      <c r="A106" s="28" t="s">
        <v>70</v>
      </c>
      <c r="B106" s="9">
        <v>0</v>
      </c>
      <c r="C106" s="9">
        <v>250</v>
      </c>
      <c r="D106" s="9">
        <f>B106*C106</f>
        <v>0</v>
      </c>
    </row>
    <row r="107" spans="1:4" x14ac:dyDescent="0.2">
      <c r="A107" s="28" t="s">
        <v>71</v>
      </c>
      <c r="B107" s="9"/>
      <c r="C107" s="9"/>
      <c r="D107" s="9"/>
    </row>
    <row r="108" spans="1:4" x14ac:dyDescent="0.2">
      <c r="A108" s="28" t="s">
        <v>72</v>
      </c>
      <c r="B108" s="9">
        <v>0</v>
      </c>
      <c r="C108" s="9">
        <v>75</v>
      </c>
      <c r="D108" s="9">
        <f>B108*C108</f>
        <v>0</v>
      </c>
    </row>
    <row r="109" spans="1:4" x14ac:dyDescent="0.2">
      <c r="A109" s="28" t="s">
        <v>73</v>
      </c>
      <c r="B109" s="9"/>
      <c r="C109" s="9"/>
      <c r="D109" s="9"/>
    </row>
    <row r="110" spans="1:4" x14ac:dyDescent="0.2">
      <c r="A110" s="28" t="s">
        <v>74</v>
      </c>
      <c r="B110" s="9">
        <v>0</v>
      </c>
      <c r="C110" s="9">
        <v>100</v>
      </c>
      <c r="D110" s="9">
        <f t="shared" si="0"/>
        <v>0</v>
      </c>
    </row>
    <row r="111" spans="1:4" x14ac:dyDescent="0.2">
      <c r="A111" s="28" t="s">
        <v>75</v>
      </c>
      <c r="B111" s="9"/>
      <c r="C111" s="9"/>
      <c r="D111" s="9"/>
    </row>
    <row r="112" spans="1:4" x14ac:dyDescent="0.2">
      <c r="A112" s="29" t="s">
        <v>11</v>
      </c>
      <c r="B112" s="16"/>
      <c r="C112" s="16"/>
      <c r="D112" s="16">
        <f>SUM(D93:D111)</f>
        <v>0</v>
      </c>
    </row>
    <row r="113" spans="1:4" x14ac:dyDescent="0.2">
      <c r="A113" s="30" t="s">
        <v>76</v>
      </c>
      <c r="B113" s="7"/>
      <c r="C113" s="7"/>
      <c r="D113" s="7"/>
    </row>
    <row r="114" spans="1:4" x14ac:dyDescent="0.2">
      <c r="A114" s="31" t="s">
        <v>77</v>
      </c>
      <c r="B114" s="9"/>
      <c r="C114" s="9"/>
      <c r="D114" s="9"/>
    </row>
    <row r="115" spans="1:4" x14ac:dyDescent="0.2">
      <c r="A115" s="28" t="s">
        <v>78</v>
      </c>
      <c r="B115" s="9">
        <v>0</v>
      </c>
      <c r="C115" s="9">
        <v>50</v>
      </c>
      <c r="D115" s="9">
        <f>B115*C115</f>
        <v>0</v>
      </c>
    </row>
    <row r="116" spans="1:4" x14ac:dyDescent="0.2">
      <c r="A116" s="28"/>
      <c r="B116" s="9"/>
      <c r="C116" s="9" t="s">
        <v>200</v>
      </c>
      <c r="D116" s="9"/>
    </row>
    <row r="117" spans="1:4" x14ac:dyDescent="0.2">
      <c r="A117" s="28" t="s">
        <v>79</v>
      </c>
      <c r="B117" s="9">
        <v>0</v>
      </c>
      <c r="C117" s="9">
        <v>20</v>
      </c>
      <c r="D117" s="9">
        <f>B117*C117</f>
        <v>0</v>
      </c>
    </row>
    <row r="118" spans="1:4" x14ac:dyDescent="0.2">
      <c r="A118" s="28"/>
      <c r="B118" s="9"/>
      <c r="C118" s="9" t="s">
        <v>200</v>
      </c>
      <c r="D118" s="9"/>
    </row>
    <row r="119" spans="1:4" x14ac:dyDescent="0.2">
      <c r="A119" s="29" t="s">
        <v>11</v>
      </c>
      <c r="B119" s="16"/>
      <c r="C119" s="16"/>
      <c r="D119" s="16">
        <f>SUM(D115:D118)</f>
        <v>0</v>
      </c>
    </row>
    <row r="120" spans="1:4" x14ac:dyDescent="0.2">
      <c r="A120" s="32" t="s">
        <v>80</v>
      </c>
      <c r="B120" s="7"/>
      <c r="C120" s="7"/>
      <c r="D120" s="7"/>
    </row>
    <row r="121" spans="1:4" x14ac:dyDescent="0.2">
      <c r="A121" s="28" t="s">
        <v>81</v>
      </c>
      <c r="B121" s="9">
        <v>0</v>
      </c>
      <c r="C121" s="9">
        <v>5</v>
      </c>
      <c r="D121" s="9">
        <f>IF(B121*C121&lt;40,B121*C121,40)</f>
        <v>0</v>
      </c>
    </row>
    <row r="122" spans="1:4" x14ac:dyDescent="0.2">
      <c r="A122" s="28"/>
      <c r="B122" s="9"/>
      <c r="C122" s="9" t="s">
        <v>201</v>
      </c>
      <c r="D122" s="9"/>
    </row>
    <row r="123" spans="1:4" x14ac:dyDescent="0.2">
      <c r="A123" s="29" t="s">
        <v>11</v>
      </c>
      <c r="B123" s="16"/>
      <c r="C123" s="16"/>
      <c r="D123" s="16">
        <f>SUM(D121:D122)</f>
        <v>0</v>
      </c>
    </row>
    <row r="124" spans="1:4" x14ac:dyDescent="0.2">
      <c r="A124" s="71" t="s">
        <v>203</v>
      </c>
      <c r="B124" s="7"/>
      <c r="C124" s="7"/>
      <c r="D124" s="7"/>
    </row>
    <row r="125" spans="1:4" x14ac:dyDescent="0.2">
      <c r="A125" s="72" t="s">
        <v>204</v>
      </c>
      <c r="B125" s="9">
        <v>0</v>
      </c>
      <c r="C125" s="9">
        <v>10</v>
      </c>
      <c r="D125" s="9">
        <f>IF(B125*C125&lt;60,B125*C125,60)</f>
        <v>0</v>
      </c>
    </row>
    <row r="126" spans="1:4" x14ac:dyDescent="0.2">
      <c r="A126" s="72" t="s">
        <v>205</v>
      </c>
      <c r="B126" s="9"/>
      <c r="C126" s="9" t="s">
        <v>202</v>
      </c>
      <c r="D126" s="9"/>
    </row>
    <row r="127" spans="1:4" x14ac:dyDescent="0.2">
      <c r="A127" s="29" t="s">
        <v>11</v>
      </c>
      <c r="B127" s="16"/>
      <c r="C127" s="16"/>
      <c r="D127" s="16">
        <f>SUM(D125:D126)</f>
        <v>0</v>
      </c>
    </row>
    <row r="128" spans="1:4" x14ac:dyDescent="0.2">
      <c r="A128" s="32" t="s">
        <v>82</v>
      </c>
      <c r="B128" s="7"/>
      <c r="C128" s="7"/>
      <c r="D128" s="7"/>
    </row>
    <row r="129" spans="1:4" x14ac:dyDescent="0.2">
      <c r="A129" s="34" t="s">
        <v>83</v>
      </c>
      <c r="B129" s="9"/>
      <c r="C129" s="9"/>
      <c r="D129" s="9"/>
    </row>
    <row r="130" spans="1:4" x14ac:dyDescent="0.2">
      <c r="A130" s="28" t="s">
        <v>84</v>
      </c>
      <c r="B130" s="9">
        <v>0</v>
      </c>
      <c r="C130" s="9">
        <v>200</v>
      </c>
      <c r="D130" s="9">
        <f t="shared" ref="D130:D136" si="1">B130*C130</f>
        <v>0</v>
      </c>
    </row>
    <row r="131" spans="1:4" x14ac:dyDescent="0.2">
      <c r="A131" s="28" t="s">
        <v>85</v>
      </c>
      <c r="B131" s="9">
        <v>0</v>
      </c>
      <c r="C131" s="9">
        <v>50</v>
      </c>
      <c r="D131" s="9">
        <f t="shared" si="1"/>
        <v>0</v>
      </c>
    </row>
    <row r="132" spans="1:4" x14ac:dyDescent="0.2">
      <c r="A132" s="28" t="s">
        <v>86</v>
      </c>
      <c r="B132" s="9">
        <v>0</v>
      </c>
      <c r="C132" s="9">
        <v>50</v>
      </c>
      <c r="D132" s="9">
        <f t="shared" si="1"/>
        <v>0</v>
      </c>
    </row>
    <row r="133" spans="1:4" x14ac:dyDescent="0.2">
      <c r="A133" s="28" t="s">
        <v>87</v>
      </c>
      <c r="B133" s="9">
        <v>0</v>
      </c>
      <c r="C133" s="9">
        <v>80</v>
      </c>
      <c r="D133" s="9">
        <f t="shared" si="1"/>
        <v>0</v>
      </c>
    </row>
    <row r="134" spans="1:4" x14ac:dyDescent="0.2">
      <c r="A134" s="28" t="s">
        <v>88</v>
      </c>
      <c r="B134" s="9">
        <v>0</v>
      </c>
      <c r="C134" s="9">
        <v>120</v>
      </c>
      <c r="D134" s="9">
        <f t="shared" si="1"/>
        <v>0</v>
      </c>
    </row>
    <row r="135" spans="1:4" x14ac:dyDescent="0.2">
      <c r="A135" s="28" t="s">
        <v>89</v>
      </c>
      <c r="B135" s="9"/>
      <c r="C135" s="9"/>
      <c r="D135" s="9"/>
    </row>
    <row r="136" spans="1:4" x14ac:dyDescent="0.2">
      <c r="A136" s="28" t="s">
        <v>90</v>
      </c>
      <c r="B136" s="9">
        <v>0</v>
      </c>
      <c r="C136" s="9">
        <v>150</v>
      </c>
      <c r="D136" s="9">
        <f t="shared" si="1"/>
        <v>0</v>
      </c>
    </row>
    <row r="137" spans="1:4" x14ac:dyDescent="0.2">
      <c r="A137" s="28" t="s">
        <v>206</v>
      </c>
      <c r="B137" s="9">
        <v>0</v>
      </c>
      <c r="C137" s="9">
        <v>150</v>
      </c>
      <c r="D137" s="9">
        <f>B137*C137</f>
        <v>0</v>
      </c>
    </row>
    <row r="138" spans="1:4" x14ac:dyDescent="0.2">
      <c r="A138" s="28" t="s">
        <v>91</v>
      </c>
      <c r="B138" s="9">
        <v>0</v>
      </c>
      <c r="C138" s="9">
        <v>50</v>
      </c>
      <c r="D138" s="9">
        <f>B138*C138</f>
        <v>0</v>
      </c>
    </row>
    <row r="139" spans="1:4" x14ac:dyDescent="0.2">
      <c r="A139" s="28" t="s">
        <v>92</v>
      </c>
      <c r="B139" s="9"/>
      <c r="C139" s="9"/>
      <c r="D139" s="9"/>
    </row>
    <row r="140" spans="1:4" x14ac:dyDescent="0.2">
      <c r="A140" s="29" t="s">
        <v>11</v>
      </c>
      <c r="B140" s="16"/>
      <c r="C140" s="16"/>
      <c r="D140" s="16">
        <f>SUM(D130:D139)</f>
        <v>0</v>
      </c>
    </row>
    <row r="141" spans="1:4" x14ac:dyDescent="0.2">
      <c r="A141" s="30" t="s">
        <v>93</v>
      </c>
      <c r="B141" s="7"/>
      <c r="C141" s="7"/>
      <c r="D141" s="7"/>
    </row>
    <row r="142" spans="1:4" x14ac:dyDescent="0.2">
      <c r="A142" s="31" t="s">
        <v>94</v>
      </c>
      <c r="B142" s="9"/>
      <c r="C142" s="9"/>
      <c r="D142" s="9"/>
    </row>
    <row r="143" spans="1:4" x14ac:dyDescent="0.2">
      <c r="A143" s="28" t="s">
        <v>95</v>
      </c>
      <c r="B143" s="9"/>
      <c r="C143" s="9"/>
      <c r="D143" s="9"/>
    </row>
    <row r="144" spans="1:4" x14ac:dyDescent="0.2">
      <c r="A144" s="28" t="s">
        <v>96</v>
      </c>
      <c r="B144" s="9">
        <v>0</v>
      </c>
      <c r="C144" s="9">
        <v>100</v>
      </c>
      <c r="D144" s="9">
        <f>B144*C144</f>
        <v>0</v>
      </c>
    </row>
    <row r="145" spans="1:4" x14ac:dyDescent="0.2">
      <c r="A145" s="28"/>
      <c r="B145" s="9"/>
      <c r="C145" s="9" t="s">
        <v>207</v>
      </c>
      <c r="D145" s="9"/>
    </row>
    <row r="146" spans="1:4" x14ac:dyDescent="0.2">
      <c r="A146" s="28" t="s">
        <v>97</v>
      </c>
      <c r="B146" s="9">
        <v>0</v>
      </c>
      <c r="C146" s="9">
        <v>50</v>
      </c>
      <c r="D146" s="9">
        <f>B146*C146</f>
        <v>0</v>
      </c>
    </row>
    <row r="147" spans="1:4" x14ac:dyDescent="0.2">
      <c r="A147" s="28"/>
      <c r="B147" s="9"/>
      <c r="C147" s="9" t="s">
        <v>207</v>
      </c>
      <c r="D147" s="9"/>
    </row>
    <row r="148" spans="1:4" x14ac:dyDescent="0.2">
      <c r="A148" s="28" t="s">
        <v>98</v>
      </c>
      <c r="B148" s="9"/>
      <c r="C148" s="9"/>
      <c r="D148" s="9"/>
    </row>
    <row r="149" spans="1:4" x14ac:dyDescent="0.2">
      <c r="A149" s="28" t="s">
        <v>99</v>
      </c>
      <c r="B149" s="9"/>
      <c r="C149" s="9"/>
      <c r="D149" s="9"/>
    </row>
    <row r="150" spans="1:4" x14ac:dyDescent="0.2">
      <c r="A150" s="28" t="s">
        <v>96</v>
      </c>
      <c r="B150" s="9">
        <v>0</v>
      </c>
      <c r="C150" s="9">
        <v>50</v>
      </c>
      <c r="D150" s="63">
        <f>(C150/12)*B150</f>
        <v>0</v>
      </c>
    </row>
    <row r="151" spans="1:4" x14ac:dyDescent="0.2">
      <c r="A151" s="28"/>
      <c r="B151" s="9"/>
      <c r="C151" s="9" t="s">
        <v>207</v>
      </c>
      <c r="D151" s="9"/>
    </row>
    <row r="152" spans="1:4" ht="12" customHeight="1" x14ac:dyDescent="0.2">
      <c r="A152" s="28" t="s">
        <v>97</v>
      </c>
      <c r="B152" s="9">
        <v>0</v>
      </c>
      <c r="C152" s="9">
        <v>30</v>
      </c>
      <c r="D152" s="9">
        <f>B152*C152</f>
        <v>0</v>
      </c>
    </row>
    <row r="153" spans="1:4" x14ac:dyDescent="0.2">
      <c r="A153" s="35"/>
      <c r="B153" s="9"/>
      <c r="C153" s="9" t="s">
        <v>207</v>
      </c>
      <c r="D153" s="9"/>
    </row>
    <row r="154" spans="1:4" x14ac:dyDescent="0.2">
      <c r="A154" s="28" t="s">
        <v>100</v>
      </c>
      <c r="B154" s="9">
        <v>0</v>
      </c>
      <c r="C154" s="9">
        <v>50</v>
      </c>
      <c r="D154" s="9">
        <f>B154*C154</f>
        <v>0</v>
      </c>
    </row>
    <row r="155" spans="1:4" x14ac:dyDescent="0.2">
      <c r="A155" s="35"/>
      <c r="B155" s="9"/>
      <c r="C155" s="9" t="s">
        <v>207</v>
      </c>
      <c r="D155" s="9"/>
    </row>
    <row r="156" spans="1:4" x14ac:dyDescent="0.2">
      <c r="A156" s="29" t="s">
        <v>11</v>
      </c>
      <c r="B156" s="16"/>
      <c r="C156" s="16"/>
      <c r="D156" s="64">
        <f>SUM(D144:D155)</f>
        <v>0</v>
      </c>
    </row>
    <row r="157" spans="1:4" x14ac:dyDescent="0.2">
      <c r="A157" s="36"/>
      <c r="B157" s="19"/>
      <c r="C157" s="20" t="s">
        <v>12</v>
      </c>
      <c r="D157" s="65">
        <f>SUM(D156,D140,D127,D123,D119,D112,D87,D81,D76,D71,D66,D61,D52,D45,D40,D31)</f>
        <v>0</v>
      </c>
    </row>
    <row r="158" spans="1:4" x14ac:dyDescent="0.2">
      <c r="A158" s="37"/>
      <c r="B158" s="38"/>
      <c r="C158" s="38"/>
      <c r="D158" s="38"/>
    </row>
    <row r="159" spans="1:4" s="40" customFormat="1" ht="15.75" x14ac:dyDescent="0.25">
      <c r="A159" s="85" t="s">
        <v>228</v>
      </c>
      <c r="B159" s="39"/>
      <c r="C159" s="39"/>
      <c r="D159" s="39"/>
    </row>
    <row r="160" spans="1:4" x14ac:dyDescent="0.2">
      <c r="A160" s="24" t="s">
        <v>2</v>
      </c>
      <c r="B160" s="7" t="s">
        <v>101</v>
      </c>
      <c r="C160" s="7"/>
      <c r="D160" s="7" t="s">
        <v>102</v>
      </c>
    </row>
    <row r="161" spans="1:4" x14ac:dyDescent="0.2">
      <c r="A161" s="41"/>
      <c r="B161" s="11" t="s">
        <v>103</v>
      </c>
      <c r="C161" s="11" t="s">
        <v>104</v>
      </c>
      <c r="D161" s="11" t="s">
        <v>105</v>
      </c>
    </row>
    <row r="162" spans="1:4" x14ac:dyDescent="0.2">
      <c r="A162" s="42" t="s">
        <v>106</v>
      </c>
      <c r="B162" s="13">
        <v>0</v>
      </c>
      <c r="C162" s="13">
        <v>35</v>
      </c>
      <c r="D162" s="13">
        <f>B162*C162</f>
        <v>0</v>
      </c>
    </row>
    <row r="163" spans="1:4" x14ac:dyDescent="0.2">
      <c r="A163" s="42" t="s">
        <v>107</v>
      </c>
      <c r="B163" s="13">
        <v>0</v>
      </c>
      <c r="C163" s="13">
        <v>20</v>
      </c>
      <c r="D163" s="13">
        <f>B163*C163</f>
        <v>0</v>
      </c>
    </row>
    <row r="164" spans="1:4" x14ac:dyDescent="0.2">
      <c r="A164" s="42" t="s">
        <v>108</v>
      </c>
      <c r="B164" s="13">
        <v>0</v>
      </c>
      <c r="C164" s="13">
        <v>20</v>
      </c>
      <c r="D164" s="13">
        <f>B164*C164</f>
        <v>0</v>
      </c>
    </row>
    <row r="165" spans="1:4" x14ac:dyDescent="0.2">
      <c r="A165" s="43" t="s">
        <v>11</v>
      </c>
      <c r="B165" s="44"/>
      <c r="C165" s="44"/>
      <c r="D165" s="44">
        <f>SUM(D162:D164)</f>
        <v>0</v>
      </c>
    </row>
    <row r="166" spans="1:4" x14ac:dyDescent="0.2">
      <c r="A166" s="36"/>
      <c r="B166" s="19"/>
      <c r="C166" s="20" t="s">
        <v>109</v>
      </c>
      <c r="D166" s="20">
        <f>D165</f>
        <v>0</v>
      </c>
    </row>
    <row r="167" spans="1:4" x14ac:dyDescent="0.2">
      <c r="A167" s="1" t="s">
        <v>110</v>
      </c>
    </row>
    <row r="168" spans="1:4" x14ac:dyDescent="0.2">
      <c r="A168" s="45" t="s">
        <v>111</v>
      </c>
    </row>
    <row r="169" spans="1:4" x14ac:dyDescent="0.2">
      <c r="A169" s="45" t="s">
        <v>112</v>
      </c>
    </row>
    <row r="170" spans="1:4" s="5" customFormat="1" ht="15.75" x14ac:dyDescent="0.25">
      <c r="A170" s="3" t="s">
        <v>219</v>
      </c>
      <c r="B170" s="4"/>
      <c r="C170" s="4"/>
      <c r="D170" s="4"/>
    </row>
    <row r="171" spans="1:4" x14ac:dyDescent="0.2">
      <c r="A171" s="24" t="s">
        <v>2</v>
      </c>
      <c r="B171" s="7" t="s">
        <v>113</v>
      </c>
      <c r="C171" s="7" t="s">
        <v>16</v>
      </c>
      <c r="D171" s="7" t="s">
        <v>5</v>
      </c>
    </row>
    <row r="172" spans="1:4" x14ac:dyDescent="0.2">
      <c r="A172" s="41"/>
      <c r="B172" s="11" t="s">
        <v>114</v>
      </c>
      <c r="C172" s="11" t="s">
        <v>115</v>
      </c>
      <c r="D172" s="11" t="s">
        <v>8</v>
      </c>
    </row>
    <row r="173" spans="1:4" x14ac:dyDescent="0.2">
      <c r="A173" s="31" t="s">
        <v>116</v>
      </c>
      <c r="B173" s="7"/>
      <c r="C173" s="7"/>
      <c r="D173" s="7"/>
    </row>
    <row r="174" spans="1:4" x14ac:dyDescent="0.2">
      <c r="A174" s="35" t="s">
        <v>117</v>
      </c>
      <c r="B174" s="9">
        <v>0</v>
      </c>
      <c r="C174" s="9">
        <v>50</v>
      </c>
      <c r="D174" s="9">
        <f>B174*C174</f>
        <v>0</v>
      </c>
    </row>
    <row r="175" spans="1:4" x14ac:dyDescent="0.2">
      <c r="A175" s="35" t="s">
        <v>118</v>
      </c>
      <c r="B175" s="9">
        <v>0</v>
      </c>
      <c r="C175" s="9">
        <v>25</v>
      </c>
      <c r="D175" s="9">
        <f>B175*C175</f>
        <v>0</v>
      </c>
    </row>
    <row r="176" spans="1:4" x14ac:dyDescent="0.2">
      <c r="A176" s="31" t="s">
        <v>119</v>
      </c>
      <c r="B176" s="9"/>
      <c r="C176" s="9"/>
      <c r="D176" s="9"/>
    </row>
    <row r="177" spans="1:4" x14ac:dyDescent="0.2">
      <c r="A177" s="35" t="s">
        <v>120</v>
      </c>
      <c r="B177" s="9">
        <v>0</v>
      </c>
      <c r="C177" s="9">
        <v>80</v>
      </c>
      <c r="D177" s="9">
        <f t="shared" ref="D177:D193" si="2">B177*C177</f>
        <v>0</v>
      </c>
    </row>
    <row r="178" spans="1:4" x14ac:dyDescent="0.2">
      <c r="A178" s="35" t="s">
        <v>121</v>
      </c>
      <c r="B178" s="9">
        <v>0</v>
      </c>
      <c r="C178" s="9">
        <v>40</v>
      </c>
      <c r="D178" s="9">
        <f t="shared" si="2"/>
        <v>0</v>
      </c>
    </row>
    <row r="179" spans="1:4" x14ac:dyDescent="0.2">
      <c r="A179" s="35" t="s">
        <v>122</v>
      </c>
      <c r="B179" s="9">
        <v>0</v>
      </c>
      <c r="C179" s="9">
        <v>50</v>
      </c>
      <c r="D179" s="9">
        <f t="shared" si="2"/>
        <v>0</v>
      </c>
    </row>
    <row r="180" spans="1:4" x14ac:dyDescent="0.2">
      <c r="A180" s="35" t="s">
        <v>121</v>
      </c>
      <c r="B180" s="9">
        <v>0</v>
      </c>
      <c r="C180" s="9">
        <v>25</v>
      </c>
      <c r="D180" s="9">
        <f t="shared" si="2"/>
        <v>0</v>
      </c>
    </row>
    <row r="181" spans="1:4" x14ac:dyDescent="0.2">
      <c r="A181" s="31" t="s">
        <v>123</v>
      </c>
      <c r="B181" s="9"/>
      <c r="C181" s="9"/>
      <c r="D181" s="9"/>
    </row>
    <row r="182" spans="1:4" x14ac:dyDescent="0.2">
      <c r="A182" s="35" t="s">
        <v>124</v>
      </c>
      <c r="B182" s="9">
        <v>0</v>
      </c>
      <c r="C182" s="9">
        <v>60</v>
      </c>
      <c r="D182" s="9">
        <f t="shared" si="2"/>
        <v>0</v>
      </c>
    </row>
    <row r="183" spans="1:4" x14ac:dyDescent="0.2">
      <c r="A183" s="35" t="s">
        <v>121</v>
      </c>
      <c r="B183" s="9">
        <v>0</v>
      </c>
      <c r="C183" s="9">
        <v>30</v>
      </c>
      <c r="D183" s="9">
        <f t="shared" si="2"/>
        <v>0</v>
      </c>
    </row>
    <row r="184" spans="1:4" x14ac:dyDescent="0.2">
      <c r="A184" s="35" t="s">
        <v>125</v>
      </c>
      <c r="B184" s="9">
        <v>0</v>
      </c>
      <c r="C184" s="9">
        <v>40</v>
      </c>
      <c r="D184" s="9">
        <f t="shared" si="2"/>
        <v>0</v>
      </c>
    </row>
    <row r="185" spans="1:4" x14ac:dyDescent="0.2">
      <c r="A185" s="35" t="s">
        <v>121</v>
      </c>
      <c r="B185" s="9">
        <v>0</v>
      </c>
      <c r="C185" s="9">
        <v>20</v>
      </c>
      <c r="D185" s="9">
        <f t="shared" si="2"/>
        <v>0</v>
      </c>
    </row>
    <row r="186" spans="1:4" x14ac:dyDescent="0.2">
      <c r="A186" s="31" t="s">
        <v>126</v>
      </c>
      <c r="B186" s="9"/>
      <c r="C186" s="9"/>
      <c r="D186" s="9"/>
    </row>
    <row r="187" spans="1:4" x14ac:dyDescent="0.2">
      <c r="A187" s="35" t="s">
        <v>127</v>
      </c>
      <c r="B187" s="9">
        <v>0</v>
      </c>
      <c r="C187" s="9">
        <v>30</v>
      </c>
      <c r="D187" s="9">
        <f t="shared" si="2"/>
        <v>0</v>
      </c>
    </row>
    <row r="188" spans="1:4" x14ac:dyDescent="0.2">
      <c r="A188" s="25" t="s">
        <v>128</v>
      </c>
      <c r="B188" s="11">
        <v>0</v>
      </c>
      <c r="C188" s="11">
        <v>15</v>
      </c>
      <c r="D188" s="11">
        <f t="shared" si="2"/>
        <v>0</v>
      </c>
    </row>
    <row r="189" spans="1:4" x14ac:dyDescent="0.2">
      <c r="A189" s="46" t="s">
        <v>129</v>
      </c>
      <c r="B189" s="7">
        <v>0</v>
      </c>
      <c r="C189" s="7">
        <v>25</v>
      </c>
      <c r="D189" s="9">
        <f>IF(B189*C189&lt;75,B189*C189,75)</f>
        <v>0</v>
      </c>
    </row>
    <row r="190" spans="1:4" x14ac:dyDescent="0.2">
      <c r="A190" s="25" t="s">
        <v>130</v>
      </c>
      <c r="B190" s="11"/>
      <c r="C190" s="11" t="s">
        <v>208</v>
      </c>
      <c r="D190" s="11"/>
    </row>
    <row r="191" spans="1:4" x14ac:dyDescent="0.2">
      <c r="A191" s="12" t="s">
        <v>209</v>
      </c>
      <c r="B191" s="13">
        <v>0</v>
      </c>
      <c r="C191" s="13">
        <v>25</v>
      </c>
      <c r="D191" s="13">
        <f t="shared" si="2"/>
        <v>0</v>
      </c>
    </row>
    <row r="192" spans="1:4" x14ac:dyDescent="0.2">
      <c r="A192" s="12" t="s">
        <v>131</v>
      </c>
      <c r="B192" s="13">
        <v>0</v>
      </c>
      <c r="C192" s="13">
        <v>10</v>
      </c>
      <c r="D192" s="13">
        <f t="shared" si="2"/>
        <v>0</v>
      </c>
    </row>
    <row r="193" spans="1:4" x14ac:dyDescent="0.2">
      <c r="A193" s="12" t="s">
        <v>132</v>
      </c>
      <c r="B193" s="13">
        <v>0</v>
      </c>
      <c r="C193" s="13">
        <v>5</v>
      </c>
      <c r="D193" s="13">
        <f t="shared" si="2"/>
        <v>0</v>
      </c>
    </row>
    <row r="194" spans="1:4" x14ac:dyDescent="0.2">
      <c r="A194" s="43" t="s">
        <v>11</v>
      </c>
      <c r="B194" s="44"/>
      <c r="C194" s="44"/>
      <c r="D194" s="44">
        <f>SUM(D174:D193)</f>
        <v>0</v>
      </c>
    </row>
    <row r="195" spans="1:4" x14ac:dyDescent="0.2">
      <c r="A195" s="36"/>
      <c r="B195" s="19"/>
      <c r="C195" s="20" t="s">
        <v>109</v>
      </c>
      <c r="D195" s="20">
        <f>D194</f>
        <v>0</v>
      </c>
    </row>
    <row r="196" spans="1:4" x14ac:dyDescent="0.2">
      <c r="A196" s="21" t="s">
        <v>220</v>
      </c>
    </row>
    <row r="197" spans="1:4" x14ac:dyDescent="0.2">
      <c r="A197" s="45"/>
    </row>
    <row r="198" spans="1:4" x14ac:dyDescent="0.2">
      <c r="A198" s="23"/>
    </row>
    <row r="199" spans="1:4" s="5" customFormat="1" ht="15.75" x14ac:dyDescent="0.25">
      <c r="A199" s="3" t="s">
        <v>133</v>
      </c>
      <c r="B199" s="4"/>
      <c r="C199" s="4"/>
      <c r="D199" s="4"/>
    </row>
    <row r="200" spans="1:4" x14ac:dyDescent="0.2">
      <c r="A200" s="24" t="s">
        <v>2</v>
      </c>
      <c r="B200" s="7" t="s">
        <v>101</v>
      </c>
      <c r="C200" s="7" t="s">
        <v>4</v>
      </c>
      <c r="D200" s="7" t="s">
        <v>5</v>
      </c>
    </row>
    <row r="201" spans="1:4" x14ac:dyDescent="0.2">
      <c r="A201" s="41"/>
      <c r="B201" s="11" t="s">
        <v>2</v>
      </c>
      <c r="C201" s="11" t="s">
        <v>134</v>
      </c>
      <c r="D201" s="11" t="s">
        <v>8</v>
      </c>
    </row>
    <row r="202" spans="1:4" x14ac:dyDescent="0.2">
      <c r="A202" s="30" t="s">
        <v>135</v>
      </c>
      <c r="B202" s="7"/>
      <c r="C202" s="7"/>
      <c r="D202" s="7"/>
    </row>
    <row r="203" spans="1:4" x14ac:dyDescent="0.2">
      <c r="A203" s="35" t="s">
        <v>136</v>
      </c>
      <c r="B203" s="9">
        <v>0</v>
      </c>
      <c r="C203" s="9">
        <v>200</v>
      </c>
      <c r="D203" s="9">
        <f t="shared" ref="D203:D214" si="3">B203*C203</f>
        <v>0</v>
      </c>
    </row>
    <row r="204" spans="1:4" x14ac:dyDescent="0.2">
      <c r="A204" s="35" t="s">
        <v>137</v>
      </c>
      <c r="B204" s="9">
        <v>0</v>
      </c>
      <c r="C204" s="9">
        <v>120</v>
      </c>
      <c r="D204" s="9">
        <f t="shared" si="3"/>
        <v>0</v>
      </c>
    </row>
    <row r="205" spans="1:4" x14ac:dyDescent="0.2">
      <c r="A205" s="35" t="s">
        <v>138</v>
      </c>
      <c r="B205" s="9">
        <v>0</v>
      </c>
      <c r="C205" s="9">
        <v>180</v>
      </c>
      <c r="D205" s="9">
        <f t="shared" si="3"/>
        <v>0</v>
      </c>
    </row>
    <row r="206" spans="1:4" x14ac:dyDescent="0.2">
      <c r="A206" s="35" t="s">
        <v>139</v>
      </c>
      <c r="B206" s="9">
        <v>0</v>
      </c>
      <c r="C206" s="9">
        <v>80</v>
      </c>
      <c r="D206" s="9">
        <f t="shared" si="3"/>
        <v>0</v>
      </c>
    </row>
    <row r="207" spans="1:4" x14ac:dyDescent="0.2">
      <c r="A207" s="35" t="s">
        <v>140</v>
      </c>
      <c r="B207" s="9">
        <v>0</v>
      </c>
      <c r="C207" s="9">
        <v>100</v>
      </c>
      <c r="D207" s="9">
        <f t="shared" si="3"/>
        <v>0</v>
      </c>
    </row>
    <row r="208" spans="1:4" x14ac:dyDescent="0.2">
      <c r="A208" s="35" t="s">
        <v>141</v>
      </c>
      <c r="B208" s="9">
        <v>0</v>
      </c>
      <c r="C208" s="9">
        <v>100</v>
      </c>
      <c r="D208" s="9">
        <f t="shared" si="3"/>
        <v>0</v>
      </c>
    </row>
    <row r="209" spans="1:4" s="82" customFormat="1" x14ac:dyDescent="0.2">
      <c r="A209" s="80" t="s">
        <v>224</v>
      </c>
      <c r="B209" s="81"/>
      <c r="C209" s="81" t="s">
        <v>31</v>
      </c>
      <c r="D209" s="81"/>
    </row>
    <row r="210" spans="1:4" x14ac:dyDescent="0.2">
      <c r="A210" s="35" t="s">
        <v>142</v>
      </c>
      <c r="B210" s="9">
        <v>0</v>
      </c>
      <c r="C210" s="9">
        <v>50</v>
      </c>
      <c r="D210" s="9">
        <f>B210*C210</f>
        <v>0</v>
      </c>
    </row>
    <row r="211" spans="1:4" x14ac:dyDescent="0.2">
      <c r="A211" s="29" t="s">
        <v>11</v>
      </c>
      <c r="B211" s="16"/>
      <c r="C211" s="16"/>
      <c r="D211" s="16">
        <f>SUM(D203:D210)</f>
        <v>0</v>
      </c>
    </row>
    <row r="212" spans="1:4" ht="12" customHeight="1" x14ac:dyDescent="0.2">
      <c r="A212" s="30" t="s">
        <v>143</v>
      </c>
      <c r="B212" s="7"/>
      <c r="C212" s="7"/>
      <c r="D212" s="7"/>
    </row>
    <row r="213" spans="1:4" x14ac:dyDescent="0.2">
      <c r="A213" s="35" t="s">
        <v>144</v>
      </c>
      <c r="B213" s="9">
        <v>0</v>
      </c>
      <c r="C213" s="9">
        <v>300</v>
      </c>
      <c r="D213" s="9">
        <f t="shared" si="3"/>
        <v>0</v>
      </c>
    </row>
    <row r="214" spans="1:4" x14ac:dyDescent="0.2">
      <c r="A214" s="35" t="s">
        <v>145</v>
      </c>
      <c r="B214" s="9">
        <v>0</v>
      </c>
      <c r="C214" s="9">
        <v>200</v>
      </c>
      <c r="D214" s="9">
        <f t="shared" si="3"/>
        <v>0</v>
      </c>
    </row>
    <row r="215" spans="1:4" x14ac:dyDescent="0.2">
      <c r="A215" s="35" t="s">
        <v>146</v>
      </c>
      <c r="B215" s="9">
        <v>0</v>
      </c>
      <c r="C215" s="9">
        <v>100</v>
      </c>
      <c r="D215" s="9">
        <f>B215*C215</f>
        <v>0</v>
      </c>
    </row>
    <row r="216" spans="1:4" x14ac:dyDescent="0.2">
      <c r="A216" s="29" t="s">
        <v>11</v>
      </c>
      <c r="B216" s="16"/>
      <c r="C216" s="16"/>
      <c r="D216" s="16">
        <f>SUM(D213:D215)</f>
        <v>0</v>
      </c>
    </row>
    <row r="217" spans="1:4" x14ac:dyDescent="0.2">
      <c r="A217" s="30" t="s">
        <v>147</v>
      </c>
      <c r="B217" s="7"/>
      <c r="C217" s="7"/>
      <c r="D217" s="7"/>
    </row>
    <row r="218" spans="1:4" x14ac:dyDescent="0.2">
      <c r="A218" s="35" t="s">
        <v>148</v>
      </c>
      <c r="B218" s="9">
        <v>0</v>
      </c>
      <c r="C218" s="9">
        <v>400</v>
      </c>
      <c r="D218" s="9">
        <f t="shared" ref="D218:D225" si="4">B218*C218</f>
        <v>0</v>
      </c>
    </row>
    <row r="219" spans="1:4" x14ac:dyDescent="0.2">
      <c r="A219" s="35" t="s">
        <v>149</v>
      </c>
      <c r="B219" s="9">
        <v>0</v>
      </c>
      <c r="C219" s="9">
        <v>400</v>
      </c>
      <c r="D219" s="9">
        <f t="shared" si="4"/>
        <v>0</v>
      </c>
    </row>
    <row r="220" spans="1:4" x14ac:dyDescent="0.2">
      <c r="A220" s="35" t="s">
        <v>150</v>
      </c>
      <c r="B220" s="9">
        <v>0</v>
      </c>
      <c r="C220" s="9">
        <v>300</v>
      </c>
      <c r="D220" s="9">
        <f t="shared" si="4"/>
        <v>0</v>
      </c>
    </row>
    <row r="221" spans="1:4" x14ac:dyDescent="0.2">
      <c r="A221" s="35" t="s">
        <v>151</v>
      </c>
      <c r="B221" s="9">
        <v>0</v>
      </c>
      <c r="C221" s="9"/>
      <c r="D221" s="9"/>
    </row>
    <row r="222" spans="1:4" x14ac:dyDescent="0.2">
      <c r="A222" s="28" t="s">
        <v>221</v>
      </c>
      <c r="B222" s="9">
        <v>0</v>
      </c>
      <c r="C222" s="9">
        <v>250</v>
      </c>
      <c r="D222" s="9">
        <f>B222*C222</f>
        <v>0</v>
      </c>
    </row>
    <row r="223" spans="1:4" x14ac:dyDescent="0.2">
      <c r="A223" s="28" t="s">
        <v>222</v>
      </c>
      <c r="B223" s="9"/>
      <c r="C223" s="9"/>
      <c r="D223" s="9"/>
    </row>
    <row r="224" spans="1:4" x14ac:dyDescent="0.2">
      <c r="A224" s="35" t="s">
        <v>144</v>
      </c>
      <c r="B224" s="9">
        <v>0</v>
      </c>
      <c r="C224" s="9">
        <v>200</v>
      </c>
      <c r="D224" s="9">
        <f t="shared" si="4"/>
        <v>0</v>
      </c>
    </row>
    <row r="225" spans="1:4" x14ac:dyDescent="0.2">
      <c r="A225" s="47" t="s">
        <v>152</v>
      </c>
      <c r="B225" s="9">
        <v>0</v>
      </c>
      <c r="C225" s="9">
        <v>120</v>
      </c>
      <c r="D225" s="9">
        <f t="shared" si="4"/>
        <v>0</v>
      </c>
    </row>
    <row r="226" spans="1:4" x14ac:dyDescent="0.2">
      <c r="A226" s="35" t="s">
        <v>153</v>
      </c>
      <c r="B226" s="9"/>
      <c r="C226" s="9">
        <v>120</v>
      </c>
      <c r="D226" s="9">
        <f>B226*C226</f>
        <v>0</v>
      </c>
    </row>
    <row r="227" spans="1:4" x14ac:dyDescent="0.2">
      <c r="A227" s="29" t="s">
        <v>11</v>
      </c>
      <c r="B227" s="16"/>
      <c r="C227" s="16"/>
      <c r="D227" s="16">
        <f>SUM(D218:D226)</f>
        <v>0</v>
      </c>
    </row>
    <row r="228" spans="1:4" x14ac:dyDescent="0.2">
      <c r="A228" s="36"/>
      <c r="B228" s="19"/>
      <c r="C228" s="20" t="s">
        <v>12</v>
      </c>
      <c r="D228" s="20">
        <f>SUM(D227,D216,D211)</f>
        <v>0</v>
      </c>
    </row>
    <row r="229" spans="1:4" x14ac:dyDescent="0.2">
      <c r="A229" s="36"/>
      <c r="B229" s="19"/>
      <c r="C229" s="19"/>
      <c r="D229" s="19"/>
    </row>
    <row r="230" spans="1:4" s="5" customFormat="1" ht="15.75" x14ac:dyDescent="0.25">
      <c r="A230" s="3" t="s">
        <v>154</v>
      </c>
      <c r="B230" s="4"/>
      <c r="C230" s="4"/>
      <c r="D230" s="4"/>
    </row>
    <row r="231" spans="1:4" x14ac:dyDescent="0.2">
      <c r="A231" s="73" t="s">
        <v>2</v>
      </c>
      <c r="B231" s="33" t="s">
        <v>15</v>
      </c>
      <c r="C231" s="33" t="s">
        <v>16</v>
      </c>
      <c r="D231" s="33" t="s">
        <v>5</v>
      </c>
    </row>
    <row r="232" spans="1:4" x14ac:dyDescent="0.2">
      <c r="A232" s="74"/>
      <c r="B232" s="44"/>
      <c r="C232" s="44" t="s">
        <v>155</v>
      </c>
      <c r="D232" s="44" t="s">
        <v>8</v>
      </c>
    </row>
    <row r="233" spans="1:4" x14ac:dyDescent="0.2">
      <c r="A233" s="30" t="s">
        <v>156</v>
      </c>
      <c r="B233" s="7"/>
      <c r="C233" s="7"/>
      <c r="D233" s="7"/>
    </row>
    <row r="234" spans="1:4" x14ac:dyDescent="0.2">
      <c r="A234" s="31" t="s">
        <v>157</v>
      </c>
      <c r="B234" s="9">
        <v>0</v>
      </c>
      <c r="C234" s="9">
        <v>20</v>
      </c>
      <c r="D234" s="9">
        <f>IF(B234*C234&lt;200,B234*C234,200)</f>
        <v>0</v>
      </c>
    </row>
    <row r="235" spans="1:4" x14ac:dyDescent="0.2">
      <c r="A235" s="31" t="s">
        <v>158</v>
      </c>
      <c r="B235" s="9"/>
      <c r="C235" s="9" t="s">
        <v>198</v>
      </c>
      <c r="D235" s="9"/>
    </row>
    <row r="236" spans="1:4" x14ac:dyDescent="0.2">
      <c r="A236" s="29" t="s">
        <v>11</v>
      </c>
      <c r="B236" s="16"/>
      <c r="C236" s="16"/>
      <c r="D236" s="16">
        <f>SUM(D234:D235)</f>
        <v>0</v>
      </c>
    </row>
    <row r="237" spans="1:4" x14ac:dyDescent="0.2">
      <c r="A237" s="30" t="s">
        <v>159</v>
      </c>
      <c r="B237" s="7"/>
      <c r="C237" s="7"/>
      <c r="D237" s="7"/>
    </row>
    <row r="238" spans="1:4" x14ac:dyDescent="0.2">
      <c r="A238" s="28" t="s">
        <v>160</v>
      </c>
      <c r="B238" s="9">
        <v>0</v>
      </c>
      <c r="C238" s="9">
        <v>5</v>
      </c>
      <c r="D238" s="9">
        <f t="shared" ref="D238:D261" si="5">B238*C238</f>
        <v>0</v>
      </c>
    </row>
    <row r="239" spans="1:4" x14ac:dyDescent="0.2">
      <c r="A239" s="28" t="s">
        <v>161</v>
      </c>
      <c r="B239" s="9">
        <v>0</v>
      </c>
      <c r="C239" s="9">
        <v>15</v>
      </c>
      <c r="D239" s="9">
        <f t="shared" si="5"/>
        <v>0</v>
      </c>
    </row>
    <row r="240" spans="1:4" x14ac:dyDescent="0.2">
      <c r="A240" s="29" t="s">
        <v>11</v>
      </c>
      <c r="B240" s="16"/>
      <c r="C240" s="16"/>
      <c r="D240" s="16">
        <f>SUM(D238:D239)</f>
        <v>0</v>
      </c>
    </row>
    <row r="241" spans="1:4" x14ac:dyDescent="0.2">
      <c r="A241" s="30" t="s">
        <v>162</v>
      </c>
      <c r="B241" s="7"/>
      <c r="C241" s="7"/>
      <c r="D241" s="7"/>
    </row>
    <row r="242" spans="1:4" x14ac:dyDescent="0.2">
      <c r="A242" s="31" t="s">
        <v>163</v>
      </c>
      <c r="B242" s="9"/>
      <c r="C242" s="9"/>
      <c r="D242" s="9"/>
    </row>
    <row r="243" spans="1:4" x14ac:dyDescent="0.2">
      <c r="A243" s="28" t="s">
        <v>164</v>
      </c>
      <c r="B243" s="9">
        <v>0</v>
      </c>
      <c r="C243" s="9">
        <v>50</v>
      </c>
      <c r="D243" s="9">
        <f t="shared" si="5"/>
        <v>0</v>
      </c>
    </row>
    <row r="244" spans="1:4" x14ac:dyDescent="0.2">
      <c r="A244" s="28" t="s">
        <v>165</v>
      </c>
      <c r="B244" s="9">
        <v>0</v>
      </c>
      <c r="C244" s="9">
        <v>20</v>
      </c>
      <c r="D244" s="9">
        <f t="shared" si="5"/>
        <v>0</v>
      </c>
    </row>
    <row r="245" spans="1:4" x14ac:dyDescent="0.2">
      <c r="A245" s="28" t="s">
        <v>166</v>
      </c>
      <c r="B245" s="9">
        <v>0</v>
      </c>
      <c r="C245" s="9">
        <v>10</v>
      </c>
      <c r="D245" s="9">
        <f t="shared" si="5"/>
        <v>0</v>
      </c>
    </row>
    <row r="246" spans="1:4" x14ac:dyDescent="0.2">
      <c r="A246" s="28" t="s">
        <v>167</v>
      </c>
      <c r="B246" s="9">
        <v>0</v>
      </c>
      <c r="C246" s="9">
        <v>30</v>
      </c>
      <c r="D246" s="9">
        <f t="shared" si="5"/>
        <v>0</v>
      </c>
    </row>
    <row r="247" spans="1:4" x14ac:dyDescent="0.2">
      <c r="A247" s="28" t="s">
        <v>168</v>
      </c>
      <c r="B247" s="9">
        <v>0</v>
      </c>
      <c r="C247" s="9">
        <v>20</v>
      </c>
      <c r="D247" s="9">
        <f t="shared" si="5"/>
        <v>0</v>
      </c>
    </row>
    <row r="248" spans="1:4" s="82" customFormat="1" x14ac:dyDescent="0.2">
      <c r="A248" s="80" t="s">
        <v>225</v>
      </c>
      <c r="B248" s="81">
        <v>0</v>
      </c>
      <c r="C248" s="81">
        <v>5</v>
      </c>
      <c r="D248" s="81">
        <f t="shared" si="5"/>
        <v>0</v>
      </c>
    </row>
    <row r="249" spans="1:4" x14ac:dyDescent="0.2">
      <c r="A249" s="28" t="s">
        <v>169</v>
      </c>
      <c r="B249" s="9">
        <v>0</v>
      </c>
      <c r="C249" s="9">
        <v>10</v>
      </c>
      <c r="D249" s="9">
        <f>B249*C249</f>
        <v>0</v>
      </c>
    </row>
    <row r="250" spans="1:4" x14ac:dyDescent="0.2">
      <c r="A250" s="29" t="s">
        <v>11</v>
      </c>
      <c r="B250" s="16"/>
      <c r="C250" s="16"/>
      <c r="D250" s="16">
        <f>SUM(D243:D249)</f>
        <v>0</v>
      </c>
    </row>
    <row r="251" spans="1:4" x14ac:dyDescent="0.2">
      <c r="A251" s="30" t="s">
        <v>170</v>
      </c>
      <c r="B251" s="7">
        <v>0</v>
      </c>
      <c r="C251" s="7">
        <v>10</v>
      </c>
      <c r="D251" s="7">
        <f t="shared" si="5"/>
        <v>0</v>
      </c>
    </row>
    <row r="252" spans="1:4" x14ac:dyDescent="0.2">
      <c r="A252" s="48"/>
      <c r="B252" s="11"/>
      <c r="C252" s="11" t="s">
        <v>134</v>
      </c>
      <c r="D252" s="11"/>
    </row>
    <row r="253" spans="1:4" x14ac:dyDescent="0.2">
      <c r="A253" s="29" t="s">
        <v>11</v>
      </c>
      <c r="B253" s="16"/>
      <c r="C253" s="16"/>
      <c r="D253" s="16">
        <f>SUM(D251)</f>
        <v>0</v>
      </c>
    </row>
    <row r="254" spans="1:4" x14ac:dyDescent="0.2">
      <c r="A254" s="30" t="s">
        <v>171</v>
      </c>
      <c r="B254" s="7"/>
      <c r="C254" s="7"/>
      <c r="D254" s="7"/>
    </row>
    <row r="255" spans="1:4" x14ac:dyDescent="0.2">
      <c r="A255" s="35" t="s">
        <v>172</v>
      </c>
      <c r="B255" s="9">
        <v>0</v>
      </c>
      <c r="C255" s="9">
        <v>10</v>
      </c>
      <c r="D255" s="9">
        <f t="shared" si="5"/>
        <v>0</v>
      </c>
    </row>
    <row r="256" spans="1:4" x14ac:dyDescent="0.2">
      <c r="A256" s="35" t="s">
        <v>173</v>
      </c>
      <c r="B256" s="9">
        <v>0</v>
      </c>
      <c r="C256" s="9">
        <v>60</v>
      </c>
      <c r="D256" s="9">
        <f>B256*C256</f>
        <v>0</v>
      </c>
    </row>
    <row r="257" spans="1:4" x14ac:dyDescent="0.2">
      <c r="A257" s="29" t="s">
        <v>11</v>
      </c>
      <c r="B257" s="16"/>
      <c r="C257" s="16"/>
      <c r="D257" s="16">
        <f>SUM(D255:D256)</f>
        <v>0</v>
      </c>
    </row>
    <row r="258" spans="1:4" x14ac:dyDescent="0.2">
      <c r="A258" s="30" t="s">
        <v>174</v>
      </c>
      <c r="B258" s="7">
        <v>0</v>
      </c>
      <c r="C258" s="7">
        <v>0.5</v>
      </c>
      <c r="D258" s="7">
        <f t="shared" si="5"/>
        <v>0</v>
      </c>
    </row>
    <row r="259" spans="1:4" x14ac:dyDescent="0.2">
      <c r="A259" s="31"/>
      <c r="B259" s="9"/>
      <c r="C259" s="9" t="s">
        <v>175</v>
      </c>
      <c r="D259" s="9"/>
    </row>
    <row r="260" spans="1:4" x14ac:dyDescent="0.2">
      <c r="A260" s="29" t="s">
        <v>11</v>
      </c>
      <c r="B260" s="16"/>
      <c r="C260" s="16"/>
      <c r="D260" s="16">
        <f>SUM(D258:D259)</f>
        <v>0</v>
      </c>
    </row>
    <row r="261" spans="1:4" x14ac:dyDescent="0.2">
      <c r="A261" s="30" t="s">
        <v>176</v>
      </c>
      <c r="B261" s="7">
        <v>0</v>
      </c>
      <c r="C261" s="7">
        <v>5</v>
      </c>
      <c r="D261" s="7">
        <f t="shared" si="5"/>
        <v>0</v>
      </c>
    </row>
    <row r="262" spans="1:4" x14ac:dyDescent="0.2">
      <c r="A262" s="29" t="s">
        <v>11</v>
      </c>
      <c r="B262" s="16"/>
      <c r="C262" s="16"/>
      <c r="D262" s="16">
        <f>SUM(D261)</f>
        <v>0</v>
      </c>
    </row>
    <row r="263" spans="1:4" s="82" customFormat="1" x14ac:dyDescent="0.2">
      <c r="A263" s="83" t="s">
        <v>226</v>
      </c>
      <c r="B263" s="84">
        <v>0</v>
      </c>
      <c r="C263" s="84">
        <v>5</v>
      </c>
      <c r="D263" s="81">
        <f>IF(B263*C263&lt;10,B263*C263,10)</f>
        <v>0</v>
      </c>
    </row>
    <row r="264" spans="1:4" x14ac:dyDescent="0.2">
      <c r="A264" s="31"/>
      <c r="B264" s="9"/>
      <c r="C264" s="9" t="s">
        <v>134</v>
      </c>
      <c r="D264" s="9"/>
    </row>
    <row r="265" spans="1:4" x14ac:dyDescent="0.2">
      <c r="A265" s="29" t="s">
        <v>11</v>
      </c>
      <c r="B265" s="16"/>
      <c r="C265" s="16"/>
      <c r="D265" s="16">
        <f>SUM(D263:D264)</f>
        <v>0</v>
      </c>
    </row>
    <row r="266" spans="1:4" x14ac:dyDescent="0.2">
      <c r="A266" s="36"/>
      <c r="B266" s="19"/>
      <c r="C266" s="20" t="s">
        <v>12</v>
      </c>
      <c r="D266" s="20">
        <f>SUM(D265,D262,D260,D257,D253,D250,D240,D236)</f>
        <v>0</v>
      </c>
    </row>
    <row r="267" spans="1:4" x14ac:dyDescent="0.2">
      <c r="A267" s="36"/>
      <c r="B267" s="19"/>
      <c r="C267" s="19"/>
      <c r="D267" s="19"/>
    </row>
    <row r="268" spans="1:4" x14ac:dyDescent="0.2">
      <c r="A268" s="36"/>
      <c r="B268" s="19"/>
      <c r="C268" s="19"/>
      <c r="D268" s="19"/>
    </row>
    <row r="269" spans="1:4" s="40" customFormat="1" ht="15.75" x14ac:dyDescent="0.25">
      <c r="A269" s="49" t="s">
        <v>177</v>
      </c>
      <c r="B269" s="50"/>
      <c r="C269" s="50"/>
      <c r="D269" s="66">
        <f>SUM(D266,D228,D195,D166,D157,D15)</f>
        <v>0</v>
      </c>
    </row>
    <row r="270" spans="1:4" x14ac:dyDescent="0.2">
      <c r="A270" s="36"/>
      <c r="B270" s="19"/>
      <c r="C270" s="19"/>
      <c r="D270" s="19"/>
    </row>
    <row r="271" spans="1:4" x14ac:dyDescent="0.2">
      <c r="A271" s="51" t="s">
        <v>178</v>
      </c>
    </row>
    <row r="272" spans="1:4" x14ac:dyDescent="0.2">
      <c r="A272" s="23" t="s">
        <v>179</v>
      </c>
    </row>
    <row r="273" spans="1:1" x14ac:dyDescent="0.2">
      <c r="A273" s="23" t="s">
        <v>180</v>
      </c>
    </row>
    <row r="274" spans="1:1" x14ac:dyDescent="0.2">
      <c r="A274" s="52" t="s">
        <v>210</v>
      </c>
    </row>
    <row r="275" spans="1:1" x14ac:dyDescent="0.2">
      <c r="A275" s="53"/>
    </row>
  </sheetData>
  <phoneticPr fontId="14" type="noConversion"/>
  <pageMargins left="0.69027777777777777" right="0.19652777777777777" top="0.98402777777777783" bottom="0.98402777777777795" header="0.51180555555555562" footer="0.51180555555555562"/>
  <pageSetup paperSize="9" firstPageNumber="0" orientation="portrait" horizontalDpi="300" verticalDpi="300" r:id="rId1"/>
  <headerFooter alignWithMargins="0">
    <oddFooter>&amp;CPágina &amp;P</oddFooter>
  </headerFooter>
  <rowBreaks count="5" manualBreakCount="5">
    <brk id="52" max="16383" man="1"/>
    <brk id="87" max="16383" man="1"/>
    <brk id="140" max="16383" man="1"/>
    <brk id="196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2" zoomScaleNormal="90" zoomScaleSheetLayoutView="100" workbookViewId="0"/>
  </sheetViews>
  <sheetFormatPr defaultRowHeight="12.75" x14ac:dyDescent="0.2"/>
  <cols>
    <col min="1" max="1" width="40.28515625" customWidth="1"/>
    <col min="6" max="6" width="14.85546875" bestFit="1" customWidth="1"/>
  </cols>
  <sheetData>
    <row r="1" spans="1:6" ht="15.75" hidden="1" x14ac:dyDescent="0.25">
      <c r="A1" s="54"/>
    </row>
    <row r="2" spans="1:6" ht="15.75" x14ac:dyDescent="0.25">
      <c r="A2" s="54" t="s">
        <v>196</v>
      </c>
    </row>
    <row r="3" spans="1:6" ht="15.75" x14ac:dyDescent="0.25">
      <c r="A3" s="55"/>
    </row>
    <row r="4" spans="1:6" ht="15.75" x14ac:dyDescent="0.25">
      <c r="A4" s="55"/>
    </row>
    <row r="5" spans="1:6" ht="15.75" x14ac:dyDescent="0.2">
      <c r="A5" s="56" t="s">
        <v>2</v>
      </c>
      <c r="B5" s="86" t="s">
        <v>181</v>
      </c>
      <c r="C5" s="86"/>
      <c r="D5" s="86"/>
      <c r="E5" s="86"/>
      <c r="F5" s="86"/>
    </row>
    <row r="6" spans="1:6" ht="15.75" x14ac:dyDescent="0.2">
      <c r="A6" s="57"/>
      <c r="B6" s="58" t="s">
        <v>182</v>
      </c>
      <c r="C6" s="58" t="s">
        <v>183</v>
      </c>
      <c r="D6" s="58" t="s">
        <v>184</v>
      </c>
      <c r="E6" s="58" t="s">
        <v>185</v>
      </c>
      <c r="F6" s="58" t="s">
        <v>186</v>
      </c>
    </row>
    <row r="7" spans="1:6" ht="20.100000000000001" customHeight="1" x14ac:dyDescent="0.2">
      <c r="A7" s="59" t="s">
        <v>187</v>
      </c>
      <c r="B7" s="60"/>
      <c r="C7" s="61"/>
      <c r="D7" s="61"/>
      <c r="E7" s="61"/>
      <c r="F7" s="58">
        <v>0</v>
      </c>
    </row>
    <row r="8" spans="1:6" ht="20.100000000000001" customHeight="1" x14ac:dyDescent="0.2">
      <c r="A8" s="59" t="s">
        <v>188</v>
      </c>
      <c r="B8" s="60"/>
      <c r="C8" s="61"/>
      <c r="D8" s="61"/>
      <c r="E8" s="61"/>
      <c r="F8" s="68">
        <v>0</v>
      </c>
    </row>
    <row r="9" spans="1:6" ht="20.100000000000001" customHeight="1" x14ac:dyDescent="0.2">
      <c r="A9" s="59" t="s">
        <v>189</v>
      </c>
      <c r="B9" s="60"/>
      <c r="C9" s="61"/>
      <c r="D9" s="61"/>
      <c r="E9" s="61"/>
      <c r="F9" s="58">
        <v>0</v>
      </c>
    </row>
    <row r="10" spans="1:6" ht="20.100000000000001" customHeight="1" x14ac:dyDescent="0.2">
      <c r="A10" s="59" t="s">
        <v>190</v>
      </c>
      <c r="B10" s="60"/>
      <c r="C10" s="61"/>
      <c r="D10" s="61"/>
      <c r="E10" s="61"/>
      <c r="F10" s="58">
        <v>0</v>
      </c>
    </row>
    <row r="11" spans="1:6" ht="20.100000000000001" customHeight="1" x14ac:dyDescent="0.2">
      <c r="A11" s="59" t="s">
        <v>191</v>
      </c>
      <c r="B11" s="60"/>
      <c r="C11" s="61"/>
      <c r="D11" s="61"/>
      <c r="E11" s="61"/>
      <c r="F11" s="58">
        <v>0</v>
      </c>
    </row>
    <row r="12" spans="1:6" ht="20.100000000000001" customHeight="1" x14ac:dyDescent="0.2">
      <c r="A12" s="59" t="s">
        <v>192</v>
      </c>
      <c r="B12" s="60"/>
      <c r="C12" s="61"/>
      <c r="D12" s="61"/>
      <c r="E12" s="61"/>
      <c r="F12" s="58">
        <v>0</v>
      </c>
    </row>
    <row r="13" spans="1:6" ht="20.100000000000001" customHeight="1" x14ac:dyDescent="0.2">
      <c r="A13" s="62" t="s">
        <v>193</v>
      </c>
      <c r="B13" s="60"/>
      <c r="C13" s="61"/>
      <c r="D13" s="61"/>
      <c r="E13" s="61"/>
      <c r="F13" s="69">
        <f>SUM(F7:F12)</f>
        <v>0</v>
      </c>
    </row>
    <row r="14" spans="1:6" ht="20.100000000000001" customHeight="1" x14ac:dyDescent="0.2">
      <c r="A14" s="62" t="s">
        <v>194</v>
      </c>
      <c r="B14" s="58"/>
      <c r="C14" s="58"/>
      <c r="D14" s="58"/>
      <c r="E14" s="58"/>
      <c r="F14" s="58">
        <v>0</v>
      </c>
    </row>
    <row r="16" spans="1:6" ht="15" x14ac:dyDescent="0.2">
      <c r="A16" s="67"/>
      <c r="B16" s="67"/>
      <c r="C16" s="67"/>
    </row>
    <row r="17" spans="1:3" ht="15" x14ac:dyDescent="0.2">
      <c r="A17" s="67" t="s">
        <v>211</v>
      </c>
      <c r="B17" s="67"/>
      <c r="C17" s="67"/>
    </row>
    <row r="18" spans="1:3" ht="15" x14ac:dyDescent="0.2">
      <c r="A18" s="67"/>
      <c r="B18" s="67"/>
      <c r="C18" s="67"/>
    </row>
    <row r="19" spans="1:3" ht="15" x14ac:dyDescent="0.2">
      <c r="A19" s="67" t="s">
        <v>197</v>
      </c>
      <c r="B19" s="67"/>
      <c r="C19" s="67"/>
    </row>
    <row r="20" spans="1:3" ht="15.75" x14ac:dyDescent="0.25">
      <c r="A20" s="70" t="s">
        <v>212</v>
      </c>
      <c r="B20" s="70"/>
      <c r="C20" s="70"/>
    </row>
  </sheetData>
  <mergeCells count="1">
    <mergeCell ref="B5:F5"/>
  </mergeCells>
  <phoneticPr fontId="14" type="noConversion"/>
  <pageMargins left="0.74791666666666667" right="0.74791666666666667" top="0.98402777777777783" bottom="0.98402777777777783" header="0.51180555555555562" footer="0.51180555555555562"/>
  <pageSetup scale="9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Resumo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LABORATORIO DE INFORMATICA</dc:creator>
  <cp:keywords/>
  <dc:description/>
  <cp:lastModifiedBy>uem</cp:lastModifiedBy>
  <cp:revision>1</cp:revision>
  <cp:lastPrinted>2012-03-05T11:50:42Z</cp:lastPrinted>
  <dcterms:created xsi:type="dcterms:W3CDTF">1998-10-04T19:52:51Z</dcterms:created>
  <dcterms:modified xsi:type="dcterms:W3CDTF">2024-06-17T17:47:19Z</dcterms:modified>
</cp:coreProperties>
</file>