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315" tabRatio="772" activeTab="9"/>
  </bookViews>
  <sheets>
    <sheet name="FORMULÁRIO 11" sheetId="1" r:id="rId1"/>
    <sheet name="FORMULÁRIO 12" sheetId="2" r:id="rId2"/>
    <sheet name="FORMULÁRIO 13" sheetId="3" r:id="rId3"/>
    <sheet name="FORMULÁRIO 14" sheetId="4" r:id="rId4"/>
    <sheet name="FORMULÁRIO 15" sheetId="5" r:id="rId5"/>
    <sheet name="FORMULÁRIO 16" sheetId="6" r:id="rId6"/>
    <sheet name="FORMULÁRIO 17" sheetId="7" r:id="rId7"/>
    <sheet name="FORMULÁRIO 18" sheetId="8" r:id="rId8"/>
    <sheet name="FORMULÁRIO 19" sheetId="12" r:id="rId9"/>
    <sheet name="FORMULÁRIO Nº 20" sheetId="10" r:id="rId10"/>
  </sheets>
  <definedNames>
    <definedName name="_xlnm.Print_Area" localSheetId="8">'FORMULÁRIO 19'!$A$1:$K$37</definedName>
  </definedNames>
  <calcPr calcId="125725"/>
</workbook>
</file>

<file path=xl/calcChain.xml><?xml version="1.0" encoding="utf-8"?>
<calcChain xmlns="http://schemas.openxmlformats.org/spreadsheetml/2006/main">
  <c r="H18" i="5"/>
  <c r="H24" i="4"/>
  <c r="H17" i="5"/>
  <c r="H31" i="4"/>
  <c r="H34"/>
  <c r="H33"/>
  <c r="H32"/>
  <c r="H31" i="5"/>
  <c r="H30"/>
  <c r="H20"/>
  <c r="H19" i="2"/>
  <c r="H18"/>
  <c r="H17"/>
  <c r="H16"/>
  <c r="H15"/>
  <c r="H14"/>
  <c r="K31" i="12"/>
  <c r="K14" l="1"/>
  <c r="K8"/>
  <c r="K10" s="1"/>
  <c r="K9" l="1"/>
  <c r="F10" s="1"/>
  <c r="G10" l="1"/>
  <c r="I10"/>
  <c r="J10"/>
  <c r="H10"/>
  <c r="E10"/>
  <c r="D10"/>
  <c r="H36" i="4"/>
  <c r="H37" s="1"/>
  <c r="H26"/>
  <c r="H27"/>
  <c r="H28"/>
  <c r="H29"/>
  <c r="H18"/>
  <c r="H19"/>
  <c r="H17"/>
  <c r="H21" i="2"/>
  <c r="H13"/>
  <c r="H16" i="5"/>
  <c r="E10" i="10"/>
  <c r="H24" i="7"/>
  <c r="H25"/>
  <c r="H26"/>
  <c r="H27"/>
  <c r="H37" i="5"/>
  <c r="F17" i="8" s="1"/>
  <c r="B23" i="12" s="1"/>
  <c r="F23" s="1"/>
  <c r="H39" i="5"/>
  <c r="H40"/>
  <c r="H16" i="6"/>
  <c r="H23"/>
  <c r="H30"/>
  <c r="H14" i="1"/>
  <c r="H13" i="3"/>
  <c r="H15" i="1"/>
  <c r="H16"/>
  <c r="H17"/>
  <c r="H18"/>
  <c r="H19"/>
  <c r="H20"/>
  <c r="H21"/>
  <c r="H22"/>
  <c r="H23"/>
  <c r="H24"/>
  <c r="H25"/>
  <c r="H26"/>
  <c r="H27"/>
  <c r="H28"/>
  <c r="H29"/>
  <c r="H30"/>
  <c r="H31"/>
  <c r="H32"/>
  <c r="H31" i="2"/>
  <c r="H30"/>
  <c r="H29"/>
  <c r="H28"/>
  <c r="H22"/>
  <c r="H23"/>
  <c r="H24"/>
  <c r="H25"/>
  <c r="H26"/>
  <c r="H27"/>
  <c r="H15" i="3"/>
  <c r="H14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21" i="4"/>
  <c r="H22"/>
  <c r="H23"/>
  <c r="H21" i="5"/>
  <c r="H22"/>
  <c r="H25"/>
  <c r="H26"/>
  <c r="H27"/>
  <c r="H29"/>
  <c r="H29" i="6"/>
  <c r="H17"/>
  <c r="H25"/>
  <c r="H18"/>
  <c r="H24"/>
  <c r="H31"/>
  <c r="H17" i="7"/>
  <c r="H18"/>
  <c r="H19"/>
  <c r="H20"/>
  <c r="H31"/>
  <c r="H32"/>
  <c r="H33"/>
  <c r="H34"/>
  <c r="H26" i="8"/>
  <c r="H29"/>
  <c r="E20" i="10" l="1"/>
  <c r="F28" i="8" s="1"/>
  <c r="E19" i="10"/>
  <c r="F27" i="8" s="1"/>
  <c r="H32" i="2"/>
  <c r="E24" i="8" s="1"/>
  <c r="H33" i="1"/>
  <c r="F21" i="8" s="1"/>
  <c r="B27" i="12" s="1"/>
  <c r="E27" s="1"/>
  <c r="C23"/>
  <c r="E23"/>
  <c r="H35" i="7"/>
  <c r="F16" i="8" s="1"/>
  <c r="B22" i="12" s="1"/>
  <c r="J22" s="1"/>
  <c r="H20" i="2"/>
  <c r="E23" i="8" s="1"/>
  <c r="G23" i="12"/>
  <c r="I23"/>
  <c r="H23"/>
  <c r="D23"/>
  <c r="J23"/>
  <c r="E18" i="10"/>
  <c r="G30" i="8" s="1"/>
  <c r="G27" s="1"/>
  <c r="B13" i="12"/>
  <c r="H41" i="5"/>
  <c r="H45" i="3"/>
  <c r="F25" i="8" s="1"/>
  <c r="B29" i="12" s="1"/>
  <c r="D29" s="1"/>
  <c r="H35" i="4"/>
  <c r="H38" s="1"/>
  <c r="H33" i="6"/>
  <c r="H34" s="1"/>
  <c r="F19" i="8" s="1"/>
  <c r="B25" i="12" s="1"/>
  <c r="J25" s="1"/>
  <c r="H32" i="5"/>
  <c r="H33" s="1"/>
  <c r="H34" s="1"/>
  <c r="G28" i="8" l="1"/>
  <c r="B18" i="12" s="1"/>
  <c r="F27"/>
  <c r="D27"/>
  <c r="C27"/>
  <c r="G27"/>
  <c r="H27"/>
  <c r="I27"/>
  <c r="J27"/>
  <c r="H33" i="2"/>
  <c r="F22" i="8" s="1"/>
  <c r="B28" i="12" s="1"/>
  <c r="E28" s="1"/>
  <c r="K23"/>
  <c r="F25"/>
  <c r="E25"/>
  <c r="C25"/>
  <c r="H25"/>
  <c r="I25"/>
  <c r="D25"/>
  <c r="G25"/>
  <c r="G22"/>
  <c r="C22"/>
  <c r="E22"/>
  <c r="F22"/>
  <c r="I22"/>
  <c r="D22"/>
  <c r="H22"/>
  <c r="F29"/>
  <c r="E29"/>
  <c r="C29"/>
  <c r="J29"/>
  <c r="H29"/>
  <c r="G29"/>
  <c r="I29"/>
  <c r="B14"/>
  <c r="G13"/>
  <c r="G14" s="1"/>
  <c r="H13"/>
  <c r="H14" s="1"/>
  <c r="D13"/>
  <c r="D14" s="1"/>
  <c r="C13"/>
  <c r="C14" s="1"/>
  <c r="I13"/>
  <c r="I14" s="1"/>
  <c r="E13"/>
  <c r="E14" s="1"/>
  <c r="J13"/>
  <c r="J14" s="1"/>
  <c r="F13"/>
  <c r="F14" s="1"/>
  <c r="F15" i="8"/>
  <c r="B21" i="12" s="1"/>
  <c r="F20" i="8"/>
  <c r="B26" i="12" s="1"/>
  <c r="H35" i="6"/>
  <c r="H42" i="5"/>
  <c r="F18" i="8"/>
  <c r="B24" i="12" s="1"/>
  <c r="K27" l="1"/>
  <c r="B15"/>
  <c r="G15" s="1"/>
  <c r="D28"/>
  <c r="G28"/>
  <c r="I28"/>
  <c r="F28"/>
  <c r="J28"/>
  <c r="C28"/>
  <c r="H28"/>
  <c r="B17"/>
  <c r="G29" i="8"/>
  <c r="C21" i="12"/>
  <c r="E21"/>
  <c r="F21"/>
  <c r="J21"/>
  <c r="D21"/>
  <c r="G21"/>
  <c r="I21"/>
  <c r="H21"/>
  <c r="C26"/>
  <c r="I26"/>
  <c r="E26"/>
  <c r="D26"/>
  <c r="F26"/>
  <c r="J26"/>
  <c r="G26"/>
  <c r="H26"/>
  <c r="K25"/>
  <c r="B30"/>
  <c r="F30" s="1"/>
  <c r="K22"/>
  <c r="E24"/>
  <c r="C24"/>
  <c r="F24"/>
  <c r="I24"/>
  <c r="G24"/>
  <c r="H24"/>
  <c r="D24"/>
  <c r="J24"/>
  <c r="K29"/>
  <c r="G18"/>
  <c r="C18"/>
  <c r="F18"/>
  <c r="H18"/>
  <c r="D18"/>
  <c r="I18"/>
  <c r="E18"/>
  <c r="J18"/>
  <c r="F26" i="8"/>
  <c r="E32"/>
  <c r="C15" i="12" l="1"/>
  <c r="F15"/>
  <c r="J15"/>
  <c r="D15"/>
  <c r="I15"/>
  <c r="H15"/>
  <c r="E15"/>
  <c r="K28"/>
  <c r="K26"/>
  <c r="K21"/>
  <c r="J30"/>
  <c r="E30"/>
  <c r="C30"/>
  <c r="D30"/>
  <c r="H30"/>
  <c r="I30"/>
  <c r="G30"/>
  <c r="K24"/>
  <c r="C17"/>
  <c r="I17"/>
  <c r="F17"/>
  <c r="F19" s="1"/>
  <c r="E17"/>
  <c r="G17"/>
  <c r="D17"/>
  <c r="H17"/>
  <c r="J17"/>
  <c r="B19"/>
  <c r="B32" s="1"/>
  <c r="G26" i="8"/>
  <c r="K18" i="12"/>
  <c r="F32" l="1"/>
  <c r="K15"/>
  <c r="J19"/>
  <c r="J32" s="1"/>
  <c r="D19"/>
  <c r="D32" s="1"/>
  <c r="H19"/>
  <c r="H32" s="1"/>
  <c r="E19"/>
  <c r="E32" s="1"/>
  <c r="G19"/>
  <c r="G32" s="1"/>
  <c r="I19"/>
  <c r="I32" s="1"/>
  <c r="K30"/>
  <c r="K17"/>
  <c r="C19"/>
  <c r="C32" s="1"/>
  <c r="F29" i="8" l="1"/>
  <c r="F30" s="1"/>
  <c r="K19" i="12"/>
  <c r="K32"/>
  <c r="F40" i="8" l="1"/>
  <c r="B40"/>
  <c r="D34" i="12"/>
  <c r="K34"/>
  <c r="F34"/>
  <c r="A34"/>
</calcChain>
</file>

<file path=xl/sharedStrings.xml><?xml version="1.0" encoding="utf-8"?>
<sst xmlns="http://schemas.openxmlformats.org/spreadsheetml/2006/main" count="317" uniqueCount="198">
  <si>
    <t>UEM/PPG/PGD</t>
  </si>
  <si>
    <t>CURSO DE</t>
  </si>
  <si>
    <t>QUADRO VI</t>
  </si>
  <si>
    <t>ESPECIFICAÇÕES DOS RECURSOS</t>
  </si>
  <si>
    <t>6.1. RECURSOS FÍSICOS</t>
  </si>
  <si>
    <t xml:space="preserve">       TABELA 01 - OBRAS E INSTALAÇÕES</t>
  </si>
  <si>
    <t>(R$.1,00)</t>
  </si>
  <si>
    <t>ÁREA OU</t>
  </si>
  <si>
    <t xml:space="preserve">VALOR </t>
  </si>
  <si>
    <t>VALOR</t>
  </si>
  <si>
    <t>ESPECIFICAÇÕES</t>
  </si>
  <si>
    <t>VOLUME</t>
  </si>
  <si>
    <t>UNITÁRIO</t>
  </si>
  <si>
    <t>TOTAL</t>
  </si>
  <si>
    <t>M3 OU M2</t>
  </si>
  <si>
    <t xml:space="preserve">Justificar sua necessidade para o curso: </t>
  </si>
  <si>
    <t>PÓS-GRADUAÇÃO</t>
  </si>
  <si>
    <t xml:space="preserve">       TABELA 02 - MATERIAL PERMANENTE E EQUIPAMENTOS</t>
  </si>
  <si>
    <t>(R$. 1,00)</t>
  </si>
  <si>
    <t>UNIDADE</t>
  </si>
  <si>
    <t>QTDADE</t>
  </si>
  <si>
    <t>MEDIDA</t>
  </si>
  <si>
    <t xml:space="preserve">       TABELA 03 - MATERIAL BIBLIOGRÁFICO</t>
  </si>
  <si>
    <t>FORMULÁRIO Nº 13</t>
  </si>
  <si>
    <t>6.2. RECURSOS HUMANOS</t>
  </si>
  <si>
    <t xml:space="preserve">       TABELA 01 - DESPESAS COM RECURSOS HUMANOS DA UEM</t>
  </si>
  <si>
    <t>Nº DE HORAS</t>
  </si>
  <si>
    <t xml:space="preserve">HORAS </t>
  </si>
  <si>
    <t>DEDICADAS</t>
  </si>
  <si>
    <t>REDUZIDAS</t>
  </si>
  <si>
    <t>GLOBAL</t>
  </si>
  <si>
    <t>AO CURSO</t>
  </si>
  <si>
    <t>a) Pessoal docente:</t>
  </si>
  <si>
    <t xml:space="preserve">    docente</t>
  </si>
  <si>
    <t xml:space="preserve">    h/aula</t>
  </si>
  <si>
    <t xml:space="preserve">    h/orientação</t>
  </si>
  <si>
    <t xml:space="preserve">    h/coordenação</t>
  </si>
  <si>
    <t>SUBTOTAL</t>
  </si>
  <si>
    <t>TOTAL (1)</t>
  </si>
  <si>
    <t>QUANTIDADE DE DIÁRIAS</t>
  </si>
  <si>
    <t>TOTAL (2)</t>
  </si>
  <si>
    <t>TOTAL GERAL</t>
  </si>
  <si>
    <t xml:space="preserve">       TABELA 02 - SERVIÇOS DE TERCEIROS E ENCARGOS DIVERSOS</t>
  </si>
  <si>
    <t>OUTRAS DESPESAS</t>
  </si>
  <si>
    <t>VLR. UNIT.</t>
  </si>
  <si>
    <t>TRANSPORTE:</t>
  </si>
  <si>
    <t xml:space="preserve">    PASSAGENS</t>
  </si>
  <si>
    <t>ESTADIA:</t>
  </si>
  <si>
    <t xml:space="preserve">    DIÁRIA</t>
  </si>
  <si>
    <t xml:space="preserve">    ALIMENTAÇÃO</t>
  </si>
  <si>
    <t>FORMULÁRIO Nº 15</t>
  </si>
  <si>
    <t>6.3. OUTRAS NECESSIDADES</t>
  </si>
  <si>
    <t xml:space="preserve">       TABELA 01 - OUTROS SERVIÇOS DE TERCEIROS E ENCARGOS DIVERSOS</t>
  </si>
  <si>
    <t>1. Secretaria - PPG/PGD</t>
  </si>
  <si>
    <t xml:space="preserve">    1.1. Fotocópias</t>
  </si>
  <si>
    <t xml:space="preserve">    1.2. Correios</t>
  </si>
  <si>
    <t xml:space="preserve">    1.3. Outros</t>
  </si>
  <si>
    <t>2. Curso</t>
  </si>
  <si>
    <t xml:space="preserve">   </t>
  </si>
  <si>
    <t xml:space="preserve">    2.1. Fotocópias</t>
  </si>
  <si>
    <t xml:space="preserve">    2.2. Correios</t>
  </si>
  <si>
    <t xml:space="preserve">    2.3. Outros</t>
  </si>
  <si>
    <t>3. Departamento</t>
  </si>
  <si>
    <t xml:space="preserve">    3.1. Fotocópias</t>
  </si>
  <si>
    <t xml:space="preserve">    3.2. Correios</t>
  </si>
  <si>
    <t xml:space="preserve">    3.3. Outros</t>
  </si>
  <si>
    <t>TOTAL FOTOCÓPIAS</t>
  </si>
  <si>
    <t>TOTAL DEMAIS ITENS</t>
  </si>
  <si>
    <t>OBSSERVAÇÕES:</t>
  </si>
  <si>
    <t>FORMULÁRIO Nº 16</t>
  </si>
  <si>
    <t xml:space="preserve">       TABELA 02 - MATERIAL DE CONSUMO</t>
  </si>
  <si>
    <t>UNIDADE DE</t>
  </si>
  <si>
    <t>QUANTIDA-</t>
  </si>
  <si>
    <t>DE A SER</t>
  </si>
  <si>
    <t>ADQUIRIDA</t>
  </si>
  <si>
    <t xml:space="preserve">    1.1. Folder</t>
  </si>
  <si>
    <t xml:space="preserve">    1.2. Cartaz</t>
  </si>
  <si>
    <t xml:space="preserve">    1.3. Encadernação</t>
  </si>
  <si>
    <t xml:space="preserve">    1.4. Outros</t>
  </si>
  <si>
    <t xml:space="preserve">    2.1. Certificados dos Alunos</t>
  </si>
  <si>
    <t xml:space="preserve">    2.2. Certificados de Professores</t>
  </si>
  <si>
    <t xml:space="preserve">    2.3. Carteiras de RA</t>
  </si>
  <si>
    <t xml:space="preserve">    2.4. Relatórios de Controle Acadêmico</t>
  </si>
  <si>
    <t>3. Curso</t>
  </si>
  <si>
    <t xml:space="preserve">    3.1. Folder</t>
  </si>
  <si>
    <t xml:space="preserve">    3.2. Cartaz</t>
  </si>
  <si>
    <t xml:space="preserve">    3.3. Encadernação</t>
  </si>
  <si>
    <t xml:space="preserve">    3.4. Outros</t>
  </si>
  <si>
    <t>OBSERVAÇÕES:</t>
  </si>
  <si>
    <t>FORMULÁRIO Nº 17</t>
  </si>
  <si>
    <t>6.4. RECURSOS FINANCEIROS</t>
  </si>
  <si>
    <t xml:space="preserve">       TABELA 01 - RESUMO DA PREVISÃO DE DESPESAS E ESPECIFICAÇÃO</t>
  </si>
  <si>
    <t xml:space="preserve">                           DAS FONTES DE RECURSOS</t>
  </si>
  <si>
    <t>COBERTURA DAS</t>
  </si>
  <si>
    <t>DESPESAS</t>
  </si>
  <si>
    <t>ORDEM</t>
  </si>
  <si>
    <t>MENSALI-</t>
  </si>
  <si>
    <t>CONVÊNIO</t>
  </si>
  <si>
    <t>DADES</t>
  </si>
  <si>
    <t>01</t>
  </si>
  <si>
    <t>- 31000000 - PESSOAL E ENCARGOS SOCIAIS</t>
  </si>
  <si>
    <t>03</t>
  </si>
  <si>
    <t>- 33903000 - MATERIAL DE CONSUMO</t>
  </si>
  <si>
    <t>04</t>
  </si>
  <si>
    <t>- 33903300 - PASSAGENS E DESP. C/ LOCOMOÇÃO</t>
  </si>
  <si>
    <t>05</t>
  </si>
  <si>
    <t>06</t>
  </si>
  <si>
    <t>- 33903900 - OUTROS SERV. TERC. PES. JURÍDICA</t>
  </si>
  <si>
    <t>07</t>
  </si>
  <si>
    <t>- 33903909 - LOCAÇÃO EQUIP. DE REPROGRAFIA</t>
  </si>
  <si>
    <t>08</t>
  </si>
  <si>
    <t>- 44905100 - OBRAS E INSTALAÇÕES</t>
  </si>
  <si>
    <t>09</t>
  </si>
  <si>
    <t>- 44905200 - MAT. PERMANENTE E EQUIPAMENTOS</t>
  </si>
  <si>
    <t xml:space="preserve">10 </t>
  </si>
  <si>
    <t>SUBTOTAL (1)</t>
  </si>
  <si>
    <t>11</t>
  </si>
  <si>
    <t>12</t>
  </si>
  <si>
    <t>SUBTOTAL (2)</t>
  </si>
  <si>
    <t>% DE DESPESAS COM RECURSOS HUMANOS</t>
  </si>
  <si>
    <t>ITEM/RUBRICA</t>
  </si>
  <si>
    <t>1º TRIM</t>
  </si>
  <si>
    <t>2º TRIM</t>
  </si>
  <si>
    <t>3º TRIM</t>
  </si>
  <si>
    <t>4º TRIM</t>
  </si>
  <si>
    <t>01 - 31000000 - PESSOAL E ENC. SOCIAIS</t>
  </si>
  <si>
    <t>03 - 33903000 - MATERIAL DE CONSUMO</t>
  </si>
  <si>
    <t>04 - 33903300 - PASSAGENS DESP. C/ LOCOMOÇ.</t>
  </si>
  <si>
    <t>05 - 33903600 - OUTROS SERV. TERC. PES. FÍSIC.</t>
  </si>
  <si>
    <t>06 - 33903900 - OUTROS SERV. TERC. PES. JUR.</t>
  </si>
  <si>
    <t>07 - 33903909 - LOC. EQUIP. REPROGRAFIA</t>
  </si>
  <si>
    <t>08 - 44905100 - OBRAS E INSTALAÇÕES</t>
  </si>
  <si>
    <t>09 - 44905200 - MAT. PERM. E EQUIPAMENTOS</t>
  </si>
  <si>
    <t>10 - 44905207 - MATERIAL BIBLIOGRÁFICO</t>
  </si>
  <si>
    <t>SALDO FINANCEIRO</t>
  </si>
  <si>
    <t xml:space="preserve">  </t>
  </si>
  <si>
    <t>Aula</t>
  </si>
  <si>
    <t xml:space="preserve">    Orientação</t>
  </si>
  <si>
    <t xml:space="preserve">  Coordenação</t>
  </si>
  <si>
    <t>CURSO DE ESPECIALIZAÇÃO</t>
  </si>
  <si>
    <t>FORMULÁRIO Nº 12</t>
  </si>
  <si>
    <t>FORMULÁRIO Nº 18</t>
  </si>
  <si>
    <t>FORMULÁRIO Nº 20</t>
  </si>
  <si>
    <t>FORMULÁRIO Nº 14</t>
  </si>
  <si>
    <t>OBRIGAÇÕES PATRONAIS (20%)</t>
  </si>
  <si>
    <t>FORMULÁRIO Nº 11</t>
  </si>
  <si>
    <t>FORMULÁRIO Nº19</t>
  </si>
  <si>
    <t>a) Pessoal docente/ Externo:</t>
  </si>
  <si>
    <t xml:space="preserve">Justificar sua necessidade para o curso e local que ficará o equipamento : </t>
  </si>
  <si>
    <t>b) Apoio técnico</t>
  </si>
  <si>
    <t>b) Apoio Técnico</t>
  </si>
  <si>
    <t xml:space="preserve">    b   - Mês base de cálculo:</t>
  </si>
  <si>
    <t xml:space="preserve"> </t>
  </si>
  <si>
    <t>OBS: não computar nos cálculos as 03 bolsas  destinadas a servidores da UEM (Resolução no. 296/97 - CAD</t>
  </si>
  <si>
    <t xml:space="preserve">      </t>
  </si>
  <si>
    <t xml:space="preserve">    a   - Nº de mensalidades(*):</t>
  </si>
  <si>
    <t xml:space="preserve">         (*) total de mensalidades (incluída  a taxa de matrícula)</t>
  </si>
  <si>
    <t xml:space="preserve">    c   - Valor de mensalidade proposto:</t>
  </si>
  <si>
    <t xml:space="preserve">    d   - Taxa de inscrição:</t>
  </si>
  <si>
    <t xml:space="preserve">    e   - Taxa de Matrícula:(1a. Mensalidade)</t>
  </si>
  <si>
    <t xml:space="preserve">    f    - Arrecadação total:(a x g x c) + (d x g)  </t>
  </si>
  <si>
    <t xml:space="preserve">    g   - Número mínimo de vagas (pagantes): </t>
  </si>
  <si>
    <t xml:space="preserve"> 33903000 - MATERIAL BIBLIOGRÁFICO</t>
  </si>
  <si>
    <t>NACIONAL</t>
  </si>
  <si>
    <t>INTERNACIONAL</t>
  </si>
  <si>
    <t xml:space="preserve">- 33903600 - OUTROS SERV. TERC. PESSOA FÍSICA + ENCARGOS            </t>
  </si>
  <si>
    <t xml:space="preserve">NACIONAL </t>
  </si>
  <si>
    <t>Local que será disponível o Material Bibliográfico:</t>
  </si>
  <si>
    <t>(      ) sim, o corpo docente da UEM não será remunerado.</t>
  </si>
  <si>
    <t>(     ) não, o corpo docente da UEM será remunerado.</t>
  </si>
  <si>
    <t>2. DAA (*)</t>
  </si>
  <si>
    <t>(*) Os valores do ítem 02 são fixados pela DAA, conforme tabela.</t>
  </si>
  <si>
    <t xml:space="preserve">           </t>
  </si>
  <si>
    <t>- CUSTOS IMPUTADOS/UEM</t>
  </si>
  <si>
    <t xml:space="preserve">- RESERVA TÉCNICA </t>
  </si>
  <si>
    <t xml:space="preserve">Desvinculação de Receitas de Estados e Município (DREM) </t>
  </si>
  <si>
    <t>CRONOGRAMA DE RECEITA/DESEMBOLSO DO  FUNCIONAMENTO DO CURSO</t>
  </si>
  <si>
    <t>TOTAIS</t>
  </si>
  <si>
    <t>5º TRIM</t>
  </si>
  <si>
    <t>6º TRIM</t>
  </si>
  <si>
    <t>7º TRIM</t>
  </si>
  <si>
    <t>8º TRIM</t>
  </si>
  <si>
    <t>SALDO</t>
  </si>
  <si>
    <t>RECEITAS PREVISTAS (nº de alunos matric. x mensalidades x nº de meses no trimeste)</t>
  </si>
  <si>
    <t xml:space="preserve">                   -   </t>
  </si>
  <si>
    <t>- RESERVA TÉCNICA</t>
  </si>
  <si>
    <t>DREM - (Instrução Normativa PLD/PAD 1/2019)</t>
  </si>
  <si>
    <t>DESPESAS GERAIS</t>
  </si>
  <si>
    <t xml:space="preserve">DEDUÇÕES FIXA </t>
  </si>
  <si>
    <t>TOTAL GERAL (soma subtotal 1 + subtotal 2)*</t>
  </si>
  <si>
    <t>*Arrecadação total descontado 30% de repasse da DREM</t>
  </si>
  <si>
    <t>Mês/ano</t>
  </si>
  <si>
    <t xml:space="preserve">         Art. 1º).</t>
  </si>
  <si>
    <t>Obs.: A previsão orçamentária do curso atende ao disposto na Res. 296/97-CAD e Res. 133/2022-CAD.</t>
  </si>
  <si>
    <t>O pessoal docente tenderá a Resolução Nº 133/2022 - CAD, em seu Art. 12º e demais incisos.</t>
  </si>
  <si>
    <r>
      <t xml:space="preserve">Despesas c/recursos humanos </t>
    </r>
    <r>
      <rPr>
        <b/>
        <sz val="10"/>
        <color theme="0"/>
        <rFont val="Arial"/>
        <family val="2"/>
      </rPr>
      <t>não podem ultrapassar xx,x%</t>
    </r>
    <r>
      <rPr>
        <sz val="10"/>
        <color theme="0"/>
        <rFont val="Arial"/>
        <family val="2"/>
      </rPr>
      <t xml:space="preserve">  do Total Geral do projeto, ou 20% conforme o caso.</t>
    </r>
  </si>
  <si>
    <t>Reserva Técnica</t>
  </si>
  <si>
    <t>Custos Imputados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</si>
</sst>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 &quot;#,##0.00"/>
  </numFmts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BEEF4"/>
        <bgColor rgb="FFE3E3E3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39" fontId="0" fillId="0" borderId="0" xfId="0" applyNumberFormat="1" applyAlignment="1">
      <alignment vertical="center"/>
    </xf>
    <xf numFmtId="0" fontId="4" fillId="0" borderId="4" xfId="0" applyFont="1" applyBorder="1" applyAlignment="1" applyProtection="1">
      <alignment horizontal="centerContinuous"/>
      <protection locked="0"/>
    </xf>
    <xf numFmtId="0" fontId="4" fillId="0" borderId="1" xfId="0" applyFont="1" applyBorder="1" applyAlignment="1" applyProtection="1">
      <alignment horizontal="centerContinuous"/>
      <protection locked="0"/>
    </xf>
    <xf numFmtId="0" fontId="4" fillId="0" borderId="5" xfId="0" applyFont="1" applyBorder="1" applyAlignment="1" applyProtection="1">
      <alignment horizontal="centerContinuous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Continuous" vertical="center"/>
      <protection locked="0"/>
    </xf>
    <xf numFmtId="0" fontId="4" fillId="0" borderId="8" xfId="0" applyFont="1" applyBorder="1" applyAlignment="1" applyProtection="1">
      <alignment horizontal="centerContinuous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Continuous" vertical="center"/>
      <protection locked="0"/>
    </xf>
    <xf numFmtId="0" fontId="0" fillId="0" borderId="8" xfId="0" applyBorder="1" applyAlignment="1" applyProtection="1">
      <alignment horizontal="centerContinuous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Continuous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Continuous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39" fontId="0" fillId="0" borderId="10" xfId="0" applyNumberFormat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9" fontId="0" fillId="0" borderId="6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39" fontId="0" fillId="0" borderId="9" xfId="0" applyNumberForma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right" vertical="center"/>
    </xf>
    <xf numFmtId="43" fontId="7" fillId="0" borderId="7" xfId="1" applyFont="1" applyBorder="1" applyAlignment="1" applyProtection="1">
      <alignment horizontal="right" vertical="center"/>
    </xf>
    <xf numFmtId="43" fontId="7" fillId="0" borderId="6" xfId="1" applyFont="1" applyBorder="1" applyAlignment="1" applyProtection="1">
      <alignment horizontal="right" vertical="center"/>
    </xf>
    <xf numFmtId="43" fontId="0" fillId="0" borderId="7" xfId="1" applyFont="1" applyBorder="1" applyAlignment="1" applyProtection="1">
      <alignment vertical="center"/>
    </xf>
    <xf numFmtId="43" fontId="7" fillId="0" borderId="10" xfId="1" applyFont="1" applyBorder="1" applyAlignment="1" applyProtection="1">
      <alignment horizontal="right" vertical="center"/>
    </xf>
    <xf numFmtId="43" fontId="7" fillId="0" borderId="9" xfId="1" applyFont="1" applyBorder="1" applyAlignment="1" applyProtection="1">
      <alignment horizontal="right" vertical="center"/>
    </xf>
    <xf numFmtId="2" fontId="8" fillId="2" borderId="14" xfId="0" applyNumberFormat="1" applyFont="1" applyFill="1" applyBorder="1" applyAlignment="1" applyProtection="1">
      <alignment horizontal="right" vertical="center"/>
    </xf>
    <xf numFmtId="43" fontId="6" fillId="2" borderId="10" xfId="1" applyFont="1" applyFill="1" applyBorder="1" applyAlignment="1" applyProtection="1">
      <alignment horizontal="right" vertical="center"/>
    </xf>
    <xf numFmtId="2" fontId="8" fillId="2" borderId="0" xfId="0" applyNumberFormat="1" applyFont="1" applyFill="1" applyBorder="1" applyAlignment="1" applyProtection="1">
      <alignment horizontal="right" vertical="center"/>
    </xf>
    <xf numFmtId="43" fontId="8" fillId="2" borderId="13" xfId="1" applyFont="1" applyFill="1" applyBorder="1" applyAlignment="1" applyProtection="1">
      <alignment vertical="center"/>
    </xf>
    <xf numFmtId="49" fontId="11" fillId="0" borderId="4" xfId="0" applyNumberFormat="1" applyFont="1" applyBorder="1" applyAlignment="1" applyProtection="1">
      <alignment horizontal="centerContinuous" vertical="center"/>
      <protection locked="0"/>
    </xf>
    <xf numFmtId="4" fontId="8" fillId="0" borderId="5" xfId="0" applyNumberFormat="1" applyFont="1" applyBorder="1" applyAlignment="1" applyProtection="1">
      <alignment horizontal="centerContinuous" vertical="center"/>
      <protection locked="0"/>
    </xf>
    <xf numFmtId="0" fontId="8" fillId="0" borderId="5" xfId="0" applyFont="1" applyBorder="1" applyAlignment="1" applyProtection="1">
      <alignment horizontal="centerContinuous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Continuous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13" fillId="0" borderId="0" xfId="0" applyFont="1" applyAlignment="1" applyProtection="1">
      <alignment horizontal="centerContinuous" vertical="center"/>
    </xf>
    <xf numFmtId="4" fontId="8" fillId="0" borderId="13" xfId="0" applyNumberFormat="1" applyFont="1" applyBorder="1" applyAlignment="1" applyProtection="1">
      <alignment horizontal="centerContinuous" vertical="center"/>
    </xf>
    <xf numFmtId="0" fontId="8" fillId="0" borderId="13" xfId="0" applyFont="1" applyBorder="1" applyAlignment="1" applyProtection="1">
      <alignment horizontal="centerContinuous" vertical="center"/>
    </xf>
    <xf numFmtId="39" fontId="8" fillId="2" borderId="13" xfId="0" applyNumberFormat="1" applyFont="1" applyFill="1" applyBorder="1" applyAlignment="1" applyProtection="1">
      <alignment horizontal="center" vertical="center"/>
    </xf>
    <xf numFmtId="43" fontId="8" fillId="0" borderId="13" xfId="1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center" vertical="center"/>
    </xf>
    <xf numFmtId="39" fontId="8" fillId="0" borderId="13" xfId="0" applyNumberFormat="1" applyFont="1" applyBorder="1" applyAlignment="1" applyProtection="1">
      <alignment horizontal="center" vertical="center"/>
    </xf>
    <xf numFmtId="43" fontId="16" fillId="8" borderId="8" xfId="1" applyFont="1" applyFill="1" applyBorder="1" applyAlignment="1" applyProtection="1">
      <alignment horizontal="center" vertical="center"/>
    </xf>
    <xf numFmtId="43" fontId="16" fillId="8" borderId="8" xfId="1" applyFont="1" applyFill="1" applyBorder="1" applyAlignment="1" applyProtection="1">
      <alignment horizontal="centerContinuous" vertical="center"/>
    </xf>
    <xf numFmtId="43" fontId="17" fillId="8" borderId="0" xfId="1" applyFont="1" applyFill="1" applyAlignment="1" applyProtection="1">
      <alignment horizontal="center" vertical="center"/>
    </xf>
    <xf numFmtId="0" fontId="5" fillId="8" borderId="0" xfId="0" applyFont="1" applyFill="1" applyAlignment="1" applyProtection="1">
      <alignment vertical="center"/>
      <protection locked="0"/>
    </xf>
    <xf numFmtId="43" fontId="8" fillId="0" borderId="13" xfId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Continuous"/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164" fontId="0" fillId="0" borderId="13" xfId="0" applyNumberFormat="1" applyBorder="1" applyProtection="1">
      <protection locked="0"/>
    </xf>
    <xf numFmtId="0" fontId="2" fillId="4" borderId="0" xfId="0" applyFont="1" applyFill="1" applyProtection="1">
      <protection locked="0"/>
    </xf>
    <xf numFmtId="0" fontId="0" fillId="4" borderId="0" xfId="0" applyFont="1" applyFill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164" fontId="0" fillId="0" borderId="13" xfId="0" applyNumberFormat="1" applyBorder="1" applyProtection="1"/>
    <xf numFmtId="164" fontId="0" fillId="4" borderId="13" xfId="0" applyNumberFormat="1" applyFill="1" applyBorder="1" applyProtection="1"/>
    <xf numFmtId="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Continuous" vertical="center"/>
    </xf>
    <xf numFmtId="0" fontId="0" fillId="0" borderId="0" xfId="0" applyProtection="1"/>
    <xf numFmtId="0" fontId="0" fillId="0" borderId="8" xfId="0" applyBorder="1" applyProtection="1"/>
    <xf numFmtId="49" fontId="11" fillId="0" borderId="0" xfId="0" applyNumberFormat="1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17" fillId="0" borderId="0" xfId="0" applyFont="1" applyProtection="1"/>
    <xf numFmtId="0" fontId="2" fillId="0" borderId="0" xfId="0" applyFont="1" applyProtection="1"/>
    <xf numFmtId="0" fontId="17" fillId="8" borderId="0" xfId="0" applyFont="1" applyFill="1" applyProtection="1"/>
    <xf numFmtId="49" fontId="11" fillId="0" borderId="13" xfId="0" applyNumberFormat="1" applyFont="1" applyBorder="1" applyAlignment="1" applyProtection="1">
      <alignment horizontal="centerContinuous" vertical="center"/>
    </xf>
    <xf numFmtId="0" fontId="0" fillId="0" borderId="14" xfId="0" applyBorder="1" applyProtection="1"/>
    <xf numFmtId="0" fontId="2" fillId="0" borderId="14" xfId="0" applyFont="1" applyBorder="1" applyProtection="1"/>
    <xf numFmtId="0" fontId="11" fillId="0" borderId="13" xfId="0" applyFont="1" applyBorder="1" applyAlignment="1" applyProtection="1">
      <alignment horizontal="left" wrapText="1"/>
    </xf>
    <xf numFmtId="43" fontId="8" fillId="0" borderId="13" xfId="1" applyFont="1" applyBorder="1" applyAlignment="1" applyProtection="1">
      <alignment horizontal="left" wrapText="1"/>
    </xf>
    <xf numFmtId="43" fontId="7" fillId="0" borderId="13" xfId="1" applyFont="1" applyBorder="1" applyAlignment="1" applyProtection="1">
      <alignment horizontal="right"/>
    </xf>
    <xf numFmtId="43" fontId="8" fillId="5" borderId="13" xfId="1" applyFont="1" applyFill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43" fontId="8" fillId="0" borderId="13" xfId="1" applyFont="1" applyBorder="1" applyAlignment="1" applyProtection="1">
      <alignment horizontal="left"/>
    </xf>
    <xf numFmtId="0" fontId="10" fillId="7" borderId="13" xfId="0" applyFont="1" applyFill="1" applyBorder="1" applyAlignment="1" applyProtection="1">
      <alignment horizontal="center" vertical="center"/>
    </xf>
    <xf numFmtId="43" fontId="7" fillId="0" borderId="13" xfId="1" applyFont="1" applyBorder="1" applyAlignment="1" applyProtection="1">
      <alignment horizontal="center" vertical="center"/>
    </xf>
    <xf numFmtId="0" fontId="11" fillId="6" borderId="13" xfId="0" applyFont="1" applyFill="1" applyBorder="1" applyAlignment="1" applyProtection="1">
      <alignment horizontal="left"/>
    </xf>
    <xf numFmtId="43" fontId="8" fillId="6" borderId="13" xfId="1" applyFont="1" applyFill="1" applyBorder="1" applyAlignment="1" applyProtection="1">
      <alignment horizontal="left"/>
    </xf>
    <xf numFmtId="43" fontId="7" fillId="6" borderId="13" xfId="1" applyFont="1" applyFill="1" applyBorder="1" applyAlignment="1" applyProtection="1">
      <alignment horizontal="left"/>
    </xf>
    <xf numFmtId="0" fontId="10" fillId="0" borderId="13" xfId="0" applyFont="1" applyBorder="1" applyAlignment="1" applyProtection="1">
      <alignment horizontal="left"/>
    </xf>
    <xf numFmtId="0" fontId="11" fillId="6" borderId="14" xfId="0" applyFont="1" applyFill="1" applyBorder="1" applyAlignment="1" applyProtection="1">
      <alignment horizontal="left"/>
    </xf>
    <xf numFmtId="43" fontId="8" fillId="6" borderId="14" xfId="1" applyFont="1" applyFill="1" applyBorder="1" applyAlignment="1" applyProtection="1">
      <alignment horizontal="left"/>
    </xf>
    <xf numFmtId="43" fontId="7" fillId="6" borderId="14" xfId="1" applyFont="1" applyFill="1" applyBorder="1" applyAlignment="1" applyProtection="1">
      <alignment horizontal="left"/>
    </xf>
    <xf numFmtId="0" fontId="11" fillId="8" borderId="14" xfId="0" applyFont="1" applyFill="1" applyBorder="1" applyAlignment="1" applyProtection="1">
      <alignment horizontal="left"/>
    </xf>
    <xf numFmtId="43" fontId="8" fillId="8" borderId="14" xfId="1" applyFont="1" applyFill="1" applyBorder="1" applyAlignment="1" applyProtection="1">
      <alignment horizontal="left"/>
    </xf>
    <xf numFmtId="0" fontId="11" fillId="5" borderId="13" xfId="0" applyFont="1" applyFill="1" applyBorder="1" applyAlignment="1" applyProtection="1">
      <alignment horizontal="left"/>
    </xf>
    <xf numFmtId="0" fontId="14" fillId="0" borderId="0" xfId="0" applyFont="1" applyProtection="1"/>
    <xf numFmtId="43" fontId="2" fillId="0" borderId="0" xfId="0" applyNumberFormat="1" applyFont="1" applyProtection="1"/>
    <xf numFmtId="0" fontId="1" fillId="0" borderId="0" xfId="0" applyFont="1" applyProtection="1"/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Continuous" vertical="center"/>
    </xf>
    <xf numFmtId="0" fontId="0" fillId="0" borderId="1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centerContinuous" vertical="center"/>
    </xf>
    <xf numFmtId="0" fontId="0" fillId="0" borderId="3" xfId="0" applyBorder="1" applyAlignment="1" applyProtection="1">
      <alignment horizontal="centerContinuous" vertical="center"/>
    </xf>
    <xf numFmtId="39" fontId="0" fillId="0" borderId="7" xfId="0" applyNumberFormat="1" applyBorder="1" applyAlignment="1" applyProtection="1">
      <alignment horizontal="center" vertical="center"/>
    </xf>
    <xf numFmtId="39" fontId="0" fillId="0" borderId="10" xfId="0" applyNumberForma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39" fontId="8" fillId="0" borderId="0" xfId="0" applyNumberFormat="1" applyFont="1" applyBorder="1" applyAlignment="1" applyProtection="1">
      <alignment vertical="center"/>
    </xf>
    <xf numFmtId="2" fontId="9" fillId="2" borderId="12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39" fontId="7" fillId="0" borderId="0" xfId="0" applyNumberFormat="1" applyFont="1" applyBorder="1" applyAlignment="1" applyProtection="1">
      <alignment vertical="center"/>
    </xf>
    <xf numFmtId="2" fontId="9" fillId="8" borderId="0" xfId="0" applyNumberFormat="1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center" vertical="center"/>
    </xf>
    <xf numFmtId="39" fontId="7" fillId="8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1" fontId="7" fillId="0" borderId="0" xfId="0" applyNumberFormat="1" applyFon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vertical="center"/>
    </xf>
    <xf numFmtId="43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horizontal="centerContinuous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Continuous" vertical="center"/>
      <protection locked="0"/>
    </xf>
    <xf numFmtId="39" fontId="0" fillId="0" borderId="9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39" fontId="0" fillId="0" borderId="2" xfId="0" applyNumberForma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9" fontId="3" fillId="0" borderId="2" xfId="0" applyNumberFormat="1" applyFont="1" applyBorder="1" applyAlignment="1" applyProtection="1">
      <alignment horizontal="centerContinuous" vertical="center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39" fontId="0" fillId="0" borderId="3" xfId="0" applyNumberFormat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horizontal="centerContinuous" vertical="center"/>
      <protection locked="0"/>
    </xf>
    <xf numFmtId="0" fontId="6" fillId="2" borderId="8" xfId="0" applyFont="1" applyFill="1" applyBorder="1" applyAlignment="1" applyProtection="1">
      <alignment horizontal="centerContinuous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39" fontId="6" fillId="2" borderId="3" xfId="0" applyNumberFormat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9" fontId="5" fillId="0" borderId="5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39" fontId="6" fillId="0" borderId="0" xfId="0" applyNumberFormat="1" applyFont="1" applyBorder="1" applyAlignment="1" applyProtection="1">
      <alignment vertical="center"/>
      <protection locked="0"/>
    </xf>
    <xf numFmtId="39" fontId="6" fillId="0" borderId="2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39" fontId="5" fillId="0" borderId="0" xfId="0" applyNumberFormat="1" applyFont="1" applyBorder="1" applyAlignment="1" applyProtection="1">
      <alignment vertical="center"/>
      <protection locked="0"/>
    </xf>
    <xf numFmtId="39" fontId="5" fillId="0" borderId="2" xfId="0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39" fontId="6" fillId="0" borderId="8" xfId="0" applyNumberFormat="1" applyFont="1" applyBorder="1" applyAlignment="1" applyProtection="1">
      <alignment vertical="center"/>
      <protection locked="0"/>
    </xf>
    <xf numFmtId="39" fontId="6" fillId="0" borderId="3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Continuous" vertical="center"/>
    </xf>
    <xf numFmtId="39" fontId="0" fillId="0" borderId="2" xfId="0" applyNumberFormat="1" applyBorder="1" applyAlignment="1" applyProtection="1">
      <alignment vertical="center"/>
    </xf>
    <xf numFmtId="39" fontId="0" fillId="0" borderId="3" xfId="0" applyNumberFormat="1" applyBorder="1" applyAlignment="1" applyProtection="1">
      <alignment vertical="top"/>
    </xf>
    <xf numFmtId="39" fontId="6" fillId="2" borderId="3" xfId="0" applyNumberFormat="1" applyFont="1" applyFill="1" applyBorder="1" applyAlignment="1" applyProtection="1">
      <alignment vertical="center"/>
    </xf>
    <xf numFmtId="39" fontId="5" fillId="0" borderId="1" xfId="0" applyNumberFormat="1" applyFont="1" applyBorder="1" applyAlignment="1" applyProtection="1">
      <alignment vertical="center"/>
    </xf>
    <xf numFmtId="39" fontId="6" fillId="0" borderId="2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39" fontId="0" fillId="0" borderId="7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9" fontId="0" fillId="0" borderId="3" xfId="0" applyNumberFormat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39" fontId="1" fillId="2" borderId="8" xfId="0" applyNumberFormat="1" applyFont="1" applyFill="1" applyBorder="1" applyAlignment="1" applyProtection="1">
      <alignment vertical="center"/>
      <protection locked="0"/>
    </xf>
    <xf numFmtId="39" fontId="0" fillId="0" borderId="0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Continuous" vertical="center"/>
      <protection locked="0"/>
    </xf>
    <xf numFmtId="0" fontId="3" fillId="0" borderId="8" xfId="0" applyFont="1" applyBorder="1" applyAlignment="1" applyProtection="1">
      <alignment horizontal="centerContinuous" vertical="center"/>
      <protection locked="0"/>
    </xf>
    <xf numFmtId="39" fontId="3" fillId="0" borderId="8" xfId="0" applyNumberFormat="1" applyFont="1" applyBorder="1" applyAlignment="1" applyProtection="1">
      <alignment horizontal="centerContinuous" vertical="center"/>
      <protection locked="0"/>
    </xf>
    <xf numFmtId="39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39" fontId="0" fillId="0" borderId="3" xfId="0" applyNumberFormat="1" applyBorder="1" applyAlignment="1" applyProtection="1">
      <alignment vertical="center"/>
    </xf>
    <xf numFmtId="39" fontId="1" fillId="2" borderId="10" xfId="0" applyNumberFormat="1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39" fontId="5" fillId="0" borderId="3" xfId="0" applyNumberFormat="1" applyFont="1" applyBorder="1" applyAlignment="1" applyProtection="1">
      <alignment vertical="center"/>
      <protection locked="0"/>
    </xf>
    <xf numFmtId="3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39" fontId="6" fillId="2" borderId="8" xfId="0" applyNumberFormat="1" applyFont="1" applyFill="1" applyBorder="1" applyAlignment="1" applyProtection="1">
      <alignment vertical="center"/>
      <protection locked="0"/>
    </xf>
    <xf numFmtId="39" fontId="0" fillId="0" borderId="3" xfId="0" applyNumberFormat="1" applyBorder="1" applyAlignment="1" applyProtection="1">
      <alignment horizontal="centerContinuous" vertical="center"/>
    </xf>
    <xf numFmtId="39" fontId="5" fillId="0" borderId="3" xfId="0" applyNumberFormat="1" applyFont="1" applyBorder="1" applyAlignment="1" applyProtection="1">
      <alignment vertical="center"/>
    </xf>
    <xf numFmtId="39" fontId="6" fillId="0" borderId="3" xfId="0" applyNumberFormat="1" applyFont="1" applyBorder="1" applyAlignment="1" applyProtection="1">
      <alignment horizontal="center" vertical="center"/>
    </xf>
    <xf numFmtId="39" fontId="5" fillId="0" borderId="2" xfId="0" applyNumberFormat="1" applyFont="1" applyBorder="1" applyAlignment="1" applyProtection="1">
      <alignment vertical="center"/>
    </xf>
    <xf numFmtId="39" fontId="6" fillId="2" borderId="13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Continuous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3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Continuous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39" fontId="0" fillId="0" borderId="6" xfId="0" applyNumberFormat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39" fontId="0" fillId="3" borderId="12" xfId="0" applyNumberForma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39" fontId="6" fillId="2" borderId="12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39" fontId="0" fillId="0" borderId="7" xfId="0" applyNumberFormat="1" applyBorder="1" applyAlignment="1" applyProtection="1">
      <alignment vertical="center"/>
    </xf>
    <xf numFmtId="39" fontId="0" fillId="3" borderId="13" xfId="0" applyNumberFormat="1" applyFill="1" applyBorder="1" applyAlignment="1" applyProtection="1">
      <alignment vertical="center"/>
    </xf>
    <xf numFmtId="39" fontId="6" fillId="2" borderId="12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horizontal="centerContinuous" vertical="center"/>
      <protection locked="0"/>
    </xf>
    <xf numFmtId="0" fontId="6" fillId="2" borderId="15" xfId="0" applyFont="1" applyFill="1" applyBorder="1" applyAlignment="1" applyProtection="1">
      <alignment horizontal="centerContinuous" vertical="center"/>
      <protection locked="0"/>
    </xf>
    <xf numFmtId="0" fontId="6" fillId="2" borderId="14" xfId="0" applyFont="1" applyFill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7" fontId="2" fillId="0" borderId="13" xfId="0" applyNumberFormat="1" applyFont="1" applyBorder="1" applyProtection="1">
      <protection locked="0"/>
    </xf>
    <xf numFmtId="43" fontId="0" fillId="0" borderId="0" xfId="0" applyNumberForma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39" fontId="0" fillId="0" borderId="2" xfId="0" applyNumberFormat="1" applyBorder="1" applyAlignment="1" applyProtection="1">
      <alignment horizontal="right" vertical="center"/>
      <protection locked="0"/>
    </xf>
    <xf numFmtId="39" fontId="0" fillId="0" borderId="2" xfId="0" applyNumberFormat="1" applyBorder="1" applyAlignment="1" applyProtection="1">
      <alignment horizontal="right" vertical="center"/>
    </xf>
    <xf numFmtId="39" fontId="2" fillId="0" borderId="2" xfId="0" applyNumberFormat="1" applyFont="1" applyBorder="1" applyAlignment="1" applyProtection="1">
      <alignment horizontal="right" vertical="center"/>
      <protection locked="0"/>
    </xf>
    <xf numFmtId="39" fontId="2" fillId="0" borderId="3" xfId="0" applyNumberFormat="1" applyFont="1" applyBorder="1" applyAlignment="1" applyProtection="1">
      <alignment horizontal="right" vertical="center"/>
      <protection locked="0"/>
    </xf>
    <xf numFmtId="39" fontId="6" fillId="2" borderId="14" xfId="0" applyNumberFormat="1" applyFont="1" applyFill="1" applyBorder="1" applyAlignment="1" applyProtection="1">
      <alignment horizontal="right" vertical="center"/>
      <protection locked="0"/>
    </xf>
    <xf numFmtId="39" fontId="6" fillId="2" borderId="10" xfId="0" applyNumberFormat="1" applyFont="1" applyFill="1" applyBorder="1" applyAlignment="1" applyProtection="1">
      <alignment horizontal="right" vertical="center"/>
    </xf>
    <xf numFmtId="39" fontId="5" fillId="0" borderId="10" xfId="0" applyNumberFormat="1" applyFont="1" applyBorder="1" applyAlignment="1" applyProtection="1">
      <alignment horizontal="right" vertical="center"/>
      <protection locked="0"/>
    </xf>
    <xf numFmtId="39" fontId="5" fillId="0" borderId="3" xfId="0" applyNumberFormat="1" applyFont="1" applyBorder="1" applyAlignment="1" applyProtection="1">
      <alignment horizontal="right" vertical="center"/>
    </xf>
    <xf numFmtId="39" fontId="6" fillId="2" borderId="3" xfId="0" applyNumberFormat="1" applyFont="1" applyFill="1" applyBorder="1" applyAlignment="1" applyProtection="1">
      <alignment horizontal="right" vertical="center"/>
      <protection locked="0"/>
    </xf>
    <xf numFmtId="39" fontId="6" fillId="2" borderId="3" xfId="0" applyNumberFormat="1" applyFont="1" applyFill="1" applyBorder="1" applyAlignment="1" applyProtection="1">
      <alignment horizontal="right" vertical="center"/>
    </xf>
    <xf numFmtId="39" fontId="6" fillId="2" borderId="8" xfId="0" applyNumberFormat="1" applyFont="1" applyFill="1" applyBorder="1" applyAlignment="1" applyProtection="1">
      <alignment horizontal="right" vertical="center"/>
      <protection locked="0"/>
    </xf>
    <xf numFmtId="43" fontId="7" fillId="0" borderId="15" xfId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43" fontId="1" fillId="2" borderId="9" xfId="1" applyFont="1" applyFill="1" applyBorder="1" applyAlignment="1" applyProtection="1">
      <alignment horizontal="right" vertical="center"/>
    </xf>
    <xf numFmtId="43" fontId="1" fillId="2" borderId="10" xfId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/>
      <protection locked="0"/>
    </xf>
    <xf numFmtId="1" fontId="0" fillId="0" borderId="0" xfId="0" applyNumberForma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8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49" fontId="7" fillId="0" borderId="6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/>
    </xf>
    <xf numFmtId="49" fontId="10" fillId="0" borderId="15" xfId="0" applyNumberFormat="1" applyFont="1" applyBorder="1" applyAlignment="1" applyProtection="1">
      <alignment vertical="center"/>
    </xf>
    <xf numFmtId="49" fontId="10" fillId="0" borderId="14" xfId="0" applyNumberFormat="1" applyFont="1" applyBorder="1" applyAlignment="1" applyProtection="1">
      <alignment vertical="center"/>
    </xf>
    <xf numFmtId="49" fontId="10" fillId="0" borderId="8" xfId="0" applyNumberFormat="1" applyFont="1" applyBorder="1" applyAlignment="1" applyProtection="1">
      <alignment vertical="center"/>
    </xf>
    <xf numFmtId="49" fontId="6" fillId="2" borderId="9" xfId="0" applyNumberFormat="1" applyFont="1" applyFill="1" applyBorder="1" applyAlignment="1" applyProtection="1">
      <alignment vertical="center"/>
    </xf>
    <xf numFmtId="49" fontId="11" fillId="2" borderId="9" xfId="0" applyNumberFormat="1" applyFont="1" applyFill="1" applyBorder="1" applyAlignment="1" applyProtection="1">
      <alignment vertical="center"/>
    </xf>
    <xf numFmtId="49" fontId="11" fillId="2" borderId="8" xfId="0" applyNumberFormat="1" applyFont="1" applyFill="1" applyBorder="1" applyAlignment="1" applyProtection="1">
      <alignment vertical="center"/>
    </xf>
    <xf numFmtId="49" fontId="6" fillId="2" borderId="9" xfId="0" applyNumberFormat="1" applyFont="1" applyFill="1" applyBorder="1" applyAlignment="1" applyProtection="1">
      <alignment horizontal="center" vertical="center"/>
    </xf>
    <xf numFmtId="49" fontId="11" fillId="2" borderId="8" xfId="0" applyNumberFormat="1" applyFont="1" applyFill="1" applyBorder="1" applyAlignment="1" applyProtection="1">
      <alignment horizontal="centerContinuous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Continuous" vertical="center"/>
    </xf>
    <xf numFmtId="49" fontId="9" fillId="2" borderId="15" xfId="0" applyNumberFormat="1" applyFont="1" applyFill="1" applyBorder="1" applyAlignment="1" applyProtection="1">
      <alignment horizontal="centerContinuous" vertical="center"/>
    </xf>
    <xf numFmtId="49" fontId="9" fillId="2" borderId="14" xfId="0" applyNumberFormat="1" applyFont="1" applyFill="1" applyBorder="1" applyAlignment="1" applyProtection="1">
      <alignment horizontal="centerContinuous" vertical="center"/>
    </xf>
    <xf numFmtId="49" fontId="9" fillId="2" borderId="14" xfId="0" applyNumberFormat="1" applyFont="1" applyFill="1" applyBorder="1" applyAlignment="1" applyProtection="1">
      <alignment horizontal="centerContinuous"/>
    </xf>
    <xf numFmtId="49" fontId="9" fillId="8" borderId="0" xfId="0" applyNumberFormat="1" applyFont="1" applyFill="1" applyBorder="1" applyAlignment="1" applyProtection="1">
      <alignment horizontal="centerContinuous" vertical="center"/>
    </xf>
    <xf numFmtId="49" fontId="9" fillId="8" borderId="0" xfId="0" applyNumberFormat="1" applyFont="1" applyFill="1" applyBorder="1" applyAlignment="1" applyProtection="1">
      <alignment horizontal="centerContinuous"/>
    </xf>
    <xf numFmtId="49" fontId="8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vertical="center"/>
      <protection locked="0"/>
    </xf>
    <xf numFmtId="49" fontId="18" fillId="0" borderId="0" xfId="0" applyNumberFormat="1" applyFont="1" applyBorder="1" applyAlignment="1" applyProtection="1">
      <alignment horizontal="left" vertical="center"/>
    </xf>
    <xf numFmtId="0" fontId="18" fillId="8" borderId="0" xfId="0" applyFont="1" applyFill="1" applyBorder="1" applyProtection="1"/>
    <xf numFmtId="43" fontId="18" fillId="8" borderId="5" xfId="1" applyFont="1" applyFill="1" applyBorder="1" applyProtection="1"/>
    <xf numFmtId="43" fontId="18" fillId="8" borderId="0" xfId="1" applyFont="1" applyFill="1" applyBorder="1" applyProtection="1"/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Separador de milhares" xfId="1" builtinId="3"/>
  </cellStyles>
  <dxfs count="6">
    <dxf>
      <font>
        <color rgb="FFFF0000"/>
      </font>
      <fill>
        <patternFill>
          <bgColor rgb="FFFFFFCC"/>
        </patternFill>
      </fill>
    </dxf>
    <dxf>
      <font>
        <b/>
        <i val="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C00000"/>
      </font>
      <fill>
        <patternFill>
          <bgColor rgb="FFFFFF00"/>
        </patternFill>
      </fill>
    </dxf>
    <dxf>
      <font>
        <b/>
        <i val="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FF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showGridLines="0" workbookViewId="0">
      <selection activeCell="D3" sqref="D3"/>
    </sheetView>
  </sheetViews>
  <sheetFormatPr defaultColWidth="11.42578125" defaultRowHeight="12.75"/>
  <cols>
    <col min="1" max="16384" width="11.42578125" style="1"/>
  </cols>
  <sheetData>
    <row r="1" spans="1:8" ht="21" customHeight="1">
      <c r="A1" s="7" t="s">
        <v>0</v>
      </c>
      <c r="B1" s="8"/>
      <c r="C1" s="9" t="s">
        <v>1</v>
      </c>
      <c r="D1" s="9"/>
      <c r="E1" s="9"/>
      <c r="F1" s="8"/>
      <c r="G1" s="9" t="s">
        <v>145</v>
      </c>
      <c r="H1" s="8"/>
    </row>
    <row r="2" spans="1:8" ht="21" customHeight="1">
      <c r="A2" s="11"/>
      <c r="B2" s="12"/>
      <c r="C2" s="13"/>
      <c r="D2" s="14"/>
      <c r="E2" s="14"/>
      <c r="F2" s="14"/>
      <c r="G2" s="11"/>
      <c r="H2" s="15"/>
    </row>
    <row r="3" spans="1:8" ht="21" customHeight="1">
      <c r="A3" s="16"/>
      <c r="B3" s="16"/>
      <c r="C3" s="16"/>
      <c r="D3" s="16"/>
      <c r="E3" s="16"/>
      <c r="F3" s="16"/>
      <c r="G3" s="16"/>
      <c r="H3" s="16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235" t="s">
        <v>2</v>
      </c>
      <c r="B5" s="235"/>
      <c r="C5" s="235"/>
      <c r="D5" s="235"/>
      <c r="E5" s="235"/>
      <c r="F5" s="235"/>
      <c r="G5" s="235"/>
      <c r="H5" s="235"/>
    </row>
    <row r="6" spans="1:8">
      <c r="A6" s="235" t="s">
        <v>3</v>
      </c>
      <c r="B6" s="235"/>
      <c r="C6" s="235"/>
      <c r="D6" s="235"/>
      <c r="E6" s="235"/>
      <c r="F6" s="235"/>
      <c r="G6" s="235"/>
      <c r="H6" s="235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 t="s">
        <v>4</v>
      </c>
      <c r="B8" s="10"/>
      <c r="C8" s="10"/>
      <c r="D8" s="10"/>
      <c r="E8" s="10"/>
      <c r="F8" s="10"/>
      <c r="G8" s="10"/>
      <c r="H8" s="10"/>
    </row>
    <row r="9" spans="1:8">
      <c r="A9" s="10" t="s">
        <v>5</v>
      </c>
      <c r="B9" s="10"/>
      <c r="C9" s="10"/>
      <c r="D9" s="10"/>
      <c r="E9" s="10"/>
      <c r="F9" s="10"/>
      <c r="G9" s="10"/>
      <c r="H9" s="124" t="s">
        <v>6</v>
      </c>
    </row>
    <row r="10" spans="1:8">
      <c r="A10" s="10"/>
      <c r="B10" s="10"/>
      <c r="C10" s="10"/>
      <c r="D10" s="10"/>
      <c r="E10" s="10"/>
      <c r="F10" s="10"/>
      <c r="G10" s="10"/>
      <c r="H10" s="125"/>
    </row>
    <row r="11" spans="1:8">
      <c r="A11" s="20"/>
      <c r="B11" s="149"/>
      <c r="C11" s="150"/>
      <c r="D11" s="150"/>
      <c r="E11" s="195"/>
      <c r="F11" s="262" t="s">
        <v>7</v>
      </c>
      <c r="G11" s="21" t="s">
        <v>8</v>
      </c>
      <c r="H11" s="129" t="s">
        <v>9</v>
      </c>
    </row>
    <row r="12" spans="1:8">
      <c r="A12" s="27" t="s">
        <v>10</v>
      </c>
      <c r="B12" s="18"/>
      <c r="C12" s="33"/>
      <c r="D12" s="33"/>
      <c r="E12" s="198"/>
      <c r="F12" s="152" t="s">
        <v>11</v>
      </c>
      <c r="G12" s="152" t="s">
        <v>12</v>
      </c>
      <c r="H12" s="189" t="s">
        <v>13</v>
      </c>
    </row>
    <row r="13" spans="1:8">
      <c r="A13" s="29"/>
      <c r="B13" s="23"/>
      <c r="C13" s="23"/>
      <c r="D13" s="23"/>
      <c r="E13" s="196"/>
      <c r="F13" s="25" t="s">
        <v>14</v>
      </c>
      <c r="G13" s="196"/>
      <c r="H13" s="265"/>
    </row>
    <row r="14" spans="1:8" ht="13.5" customHeight="1">
      <c r="A14" s="154"/>
      <c r="B14" s="10"/>
      <c r="C14" s="10"/>
      <c r="D14" s="10"/>
      <c r="E14" s="198"/>
      <c r="F14" s="155"/>
      <c r="G14" s="156"/>
      <c r="H14" s="190">
        <f>F14*G14</f>
        <v>0</v>
      </c>
    </row>
    <row r="15" spans="1:8" ht="13.5" customHeight="1">
      <c r="A15" s="154"/>
      <c r="B15" s="10"/>
      <c r="C15" s="10"/>
      <c r="D15" s="10"/>
      <c r="E15" s="198"/>
      <c r="F15" s="155"/>
      <c r="G15" s="156"/>
      <c r="H15" s="190">
        <f t="shared" ref="H15:H30" si="0">F15*G15</f>
        <v>0</v>
      </c>
    </row>
    <row r="16" spans="1:8" ht="13.5" customHeight="1">
      <c r="A16" s="154"/>
      <c r="B16" s="10"/>
      <c r="C16" s="10"/>
      <c r="D16" s="10"/>
      <c r="E16" s="198"/>
      <c r="F16" s="155"/>
      <c r="G16" s="156"/>
      <c r="H16" s="190">
        <f t="shared" si="0"/>
        <v>0</v>
      </c>
    </row>
    <row r="17" spans="1:8" ht="13.5" customHeight="1">
      <c r="A17" s="154"/>
      <c r="B17" s="10"/>
      <c r="C17" s="10"/>
      <c r="D17" s="10"/>
      <c r="E17" s="198"/>
      <c r="F17" s="155"/>
      <c r="G17" s="156"/>
      <c r="H17" s="190">
        <f t="shared" si="0"/>
        <v>0</v>
      </c>
    </row>
    <row r="18" spans="1:8" ht="13.5" customHeight="1">
      <c r="A18" s="154"/>
      <c r="B18" s="10"/>
      <c r="C18" s="10"/>
      <c r="D18" s="10"/>
      <c r="E18" s="198"/>
      <c r="F18" s="155"/>
      <c r="G18" s="156"/>
      <c r="H18" s="190">
        <f t="shared" si="0"/>
        <v>0</v>
      </c>
    </row>
    <row r="19" spans="1:8" ht="13.5" customHeight="1">
      <c r="A19" s="154"/>
      <c r="B19" s="10"/>
      <c r="C19" s="10"/>
      <c r="D19" s="10"/>
      <c r="E19" s="198"/>
      <c r="F19" s="155"/>
      <c r="G19" s="156"/>
      <c r="H19" s="190">
        <f t="shared" si="0"/>
        <v>0</v>
      </c>
    </row>
    <row r="20" spans="1:8" ht="13.5" customHeight="1">
      <c r="A20" s="154"/>
      <c r="B20" s="10"/>
      <c r="C20" s="10"/>
      <c r="D20" s="10"/>
      <c r="E20" s="198"/>
      <c r="F20" s="155"/>
      <c r="G20" s="156"/>
      <c r="H20" s="190">
        <f t="shared" si="0"/>
        <v>0</v>
      </c>
    </row>
    <row r="21" spans="1:8" ht="13.5" customHeight="1">
      <c r="A21" s="154"/>
      <c r="B21" s="10"/>
      <c r="C21" s="10"/>
      <c r="D21" s="10"/>
      <c r="E21" s="198"/>
      <c r="F21" s="155"/>
      <c r="G21" s="156"/>
      <c r="H21" s="190">
        <f t="shared" si="0"/>
        <v>0</v>
      </c>
    </row>
    <row r="22" spans="1:8" ht="13.5" customHeight="1">
      <c r="A22" s="154"/>
      <c r="B22" s="10"/>
      <c r="C22" s="10"/>
      <c r="D22" s="10"/>
      <c r="E22" s="198"/>
      <c r="F22" s="155"/>
      <c r="G22" s="156"/>
      <c r="H22" s="190">
        <f t="shared" si="0"/>
        <v>0</v>
      </c>
    </row>
    <row r="23" spans="1:8" ht="13.5" customHeight="1">
      <c r="A23" s="154"/>
      <c r="B23" s="10"/>
      <c r="C23" s="10"/>
      <c r="D23" s="10"/>
      <c r="E23" s="198"/>
      <c r="F23" s="155"/>
      <c r="G23" s="156"/>
      <c r="H23" s="190">
        <f t="shared" si="0"/>
        <v>0</v>
      </c>
    </row>
    <row r="24" spans="1:8" ht="13.5" customHeight="1">
      <c r="A24" s="154"/>
      <c r="B24" s="10"/>
      <c r="C24" s="10"/>
      <c r="D24" s="10"/>
      <c r="E24" s="198"/>
      <c r="F24" s="155"/>
      <c r="G24" s="156"/>
      <c r="H24" s="190">
        <f t="shared" si="0"/>
        <v>0</v>
      </c>
    </row>
    <row r="25" spans="1:8" ht="13.5" customHeight="1">
      <c r="A25" s="154"/>
      <c r="B25" s="10"/>
      <c r="C25" s="10"/>
      <c r="D25" s="10"/>
      <c r="E25" s="198"/>
      <c r="F25" s="155"/>
      <c r="G25" s="156"/>
      <c r="H25" s="190">
        <f t="shared" si="0"/>
        <v>0</v>
      </c>
    </row>
    <row r="26" spans="1:8" ht="13.5" customHeight="1">
      <c r="A26" s="154"/>
      <c r="B26" s="10"/>
      <c r="C26" s="10"/>
      <c r="D26" s="10"/>
      <c r="E26" s="198"/>
      <c r="F26" s="155"/>
      <c r="G26" s="156"/>
      <c r="H26" s="190">
        <f t="shared" si="0"/>
        <v>0</v>
      </c>
    </row>
    <row r="27" spans="1:8" ht="13.5" customHeight="1">
      <c r="A27" s="154"/>
      <c r="B27" s="10"/>
      <c r="C27" s="10"/>
      <c r="D27" s="10"/>
      <c r="E27" s="198"/>
      <c r="F27" s="155"/>
      <c r="G27" s="156"/>
      <c r="H27" s="190">
        <f t="shared" si="0"/>
        <v>0</v>
      </c>
    </row>
    <row r="28" spans="1:8" ht="13.5" customHeight="1">
      <c r="A28" s="154"/>
      <c r="B28" s="10"/>
      <c r="C28" s="10"/>
      <c r="D28" s="10"/>
      <c r="E28" s="198"/>
      <c r="F28" s="155"/>
      <c r="G28" s="156"/>
      <c r="H28" s="190">
        <f t="shared" si="0"/>
        <v>0</v>
      </c>
    </row>
    <row r="29" spans="1:8" ht="13.5" customHeight="1">
      <c r="A29" s="154"/>
      <c r="B29" s="10"/>
      <c r="C29" s="10"/>
      <c r="D29" s="10"/>
      <c r="E29" s="198"/>
      <c r="F29" s="155"/>
      <c r="G29" s="156"/>
      <c r="H29" s="190">
        <f t="shared" si="0"/>
        <v>0</v>
      </c>
    </row>
    <row r="30" spans="1:8" ht="13.5" customHeight="1">
      <c r="A30" s="154"/>
      <c r="B30" s="10"/>
      <c r="C30" s="10"/>
      <c r="D30" s="10"/>
      <c r="E30" s="198"/>
      <c r="F30" s="155"/>
      <c r="G30" s="156"/>
      <c r="H30" s="190">
        <f t="shared" si="0"/>
        <v>0</v>
      </c>
    </row>
    <row r="31" spans="1:8" ht="13.5" customHeight="1">
      <c r="A31" s="154"/>
      <c r="B31" s="10"/>
      <c r="C31" s="10"/>
      <c r="D31" s="10"/>
      <c r="E31" s="198"/>
      <c r="F31" s="155"/>
      <c r="G31" s="156"/>
      <c r="H31" s="190">
        <f>F31*G31</f>
        <v>0</v>
      </c>
    </row>
    <row r="32" spans="1:8" ht="13.5" customHeight="1">
      <c r="A32" s="154"/>
      <c r="B32" s="10"/>
      <c r="C32" s="10"/>
      <c r="D32" s="10"/>
      <c r="E32" s="198"/>
      <c r="F32" s="200"/>
      <c r="G32" s="156"/>
      <c r="H32" s="190">
        <f>F32*G32</f>
        <v>0</v>
      </c>
    </row>
    <row r="33" spans="1:8" s="2" customFormat="1" ht="21" customHeight="1">
      <c r="A33" s="263" t="s">
        <v>13</v>
      </c>
      <c r="B33" s="264"/>
      <c r="C33" s="264"/>
      <c r="D33" s="264"/>
      <c r="E33" s="264"/>
      <c r="F33" s="168"/>
      <c r="G33" s="254"/>
      <c r="H33" s="260">
        <f>SUM(H14:H32)</f>
        <v>0</v>
      </c>
    </row>
    <row r="34" spans="1:8" ht="19.5" customHeight="1">
      <c r="A34" s="255" t="s">
        <v>15</v>
      </c>
      <c r="B34" s="256"/>
      <c r="C34" s="256"/>
      <c r="D34" s="256"/>
      <c r="E34" s="256"/>
      <c r="F34" s="256"/>
      <c r="G34" s="256"/>
      <c r="H34" s="257"/>
    </row>
    <row r="35" spans="1:8">
      <c r="A35" s="154"/>
      <c r="B35" s="33"/>
      <c r="C35" s="33"/>
      <c r="D35" s="33"/>
      <c r="E35" s="33"/>
      <c r="F35" s="33"/>
      <c r="G35" s="33"/>
      <c r="H35" s="198"/>
    </row>
    <row r="36" spans="1:8">
      <c r="A36" s="154"/>
      <c r="B36" s="33"/>
      <c r="C36" s="33"/>
      <c r="D36" s="33"/>
      <c r="E36" s="33"/>
      <c r="F36" s="33"/>
      <c r="G36" s="33"/>
      <c r="H36" s="198"/>
    </row>
    <row r="37" spans="1:8">
      <c r="A37" s="154"/>
      <c r="B37" s="33"/>
      <c r="C37" s="33"/>
      <c r="D37" s="33"/>
      <c r="E37" s="33"/>
      <c r="F37" s="33"/>
      <c r="G37" s="33"/>
      <c r="H37" s="198"/>
    </row>
    <row r="38" spans="1:8">
      <c r="A38" s="154"/>
      <c r="B38" s="33"/>
      <c r="C38" s="33"/>
      <c r="D38" s="33"/>
      <c r="E38" s="33"/>
      <c r="F38" s="33"/>
      <c r="G38" s="33"/>
      <c r="H38" s="198"/>
    </row>
    <row r="39" spans="1:8" ht="12.75" customHeight="1">
      <c r="A39" s="154"/>
      <c r="B39" s="33"/>
      <c r="C39" s="33"/>
      <c r="D39" s="33"/>
      <c r="E39" s="33"/>
      <c r="F39" s="33"/>
      <c r="G39" s="33"/>
      <c r="H39" s="198"/>
    </row>
    <row r="40" spans="1:8">
      <c r="A40" s="206"/>
      <c r="B40" s="19"/>
      <c r="C40" s="19"/>
      <c r="D40" s="19"/>
      <c r="E40" s="19"/>
      <c r="F40" s="19"/>
      <c r="G40" s="33"/>
      <c r="H40" s="198"/>
    </row>
    <row r="41" spans="1:8">
      <c r="A41" s="154"/>
      <c r="B41" s="33"/>
      <c r="C41" s="33"/>
      <c r="D41" s="33"/>
      <c r="E41" s="33"/>
      <c r="F41" s="33"/>
      <c r="G41" s="33"/>
      <c r="H41" s="198"/>
    </row>
    <row r="42" spans="1:8">
      <c r="A42" s="154"/>
      <c r="B42" s="33"/>
      <c r="C42" s="33"/>
      <c r="D42" s="33"/>
      <c r="E42" s="33"/>
      <c r="F42" s="33"/>
      <c r="G42" s="33"/>
      <c r="H42" s="198"/>
    </row>
    <row r="43" spans="1:8">
      <c r="A43" s="154"/>
      <c r="B43" s="33"/>
      <c r="C43" s="33"/>
      <c r="D43" s="33"/>
      <c r="E43" s="33"/>
      <c r="F43" s="33"/>
      <c r="G43" s="33"/>
      <c r="H43" s="198"/>
    </row>
    <row r="44" spans="1:8">
      <c r="A44" s="154"/>
      <c r="B44" s="33"/>
      <c r="C44" s="33"/>
      <c r="D44" s="33"/>
      <c r="E44" s="33"/>
      <c r="F44" s="33"/>
      <c r="G44" s="33"/>
      <c r="H44" s="198"/>
    </row>
    <row r="45" spans="1:8">
      <c r="A45" s="29"/>
      <c r="B45" s="23"/>
      <c r="C45" s="23"/>
      <c r="D45" s="23"/>
      <c r="E45" s="23"/>
      <c r="F45" s="23"/>
      <c r="G45" s="23"/>
      <c r="H45" s="196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 ht="15.75">
      <c r="A48" s="10"/>
      <c r="B48" s="10"/>
      <c r="C48" s="10"/>
      <c r="D48" s="10"/>
      <c r="E48" s="10"/>
      <c r="F48" s="10"/>
      <c r="G48" s="211" t="s">
        <v>16</v>
      </c>
      <c r="H48" s="211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0"/>
  <sheetViews>
    <sheetView showGridLines="0" tabSelected="1" zoomScaleNormal="100" workbookViewId="0">
      <selection activeCell="E6" sqref="E6"/>
    </sheetView>
  </sheetViews>
  <sheetFormatPr defaultColWidth="11.42578125" defaultRowHeight="12.75"/>
  <cols>
    <col min="1" max="3" width="11.42578125" customWidth="1"/>
    <col min="4" max="4" width="16.28515625" customWidth="1"/>
    <col min="5" max="5" width="18.5703125" customWidth="1"/>
  </cols>
  <sheetData>
    <row r="1" spans="1:8" ht="21" customHeight="1">
      <c r="A1" s="7" t="s">
        <v>0</v>
      </c>
      <c r="B1" s="8"/>
      <c r="C1" s="9" t="s">
        <v>1</v>
      </c>
      <c r="D1" s="9"/>
      <c r="E1" s="9"/>
      <c r="F1" s="8"/>
      <c r="G1" s="9" t="s">
        <v>142</v>
      </c>
      <c r="H1" s="8"/>
    </row>
    <row r="2" spans="1:8" ht="21" customHeight="1">
      <c r="A2" s="11"/>
      <c r="B2" s="12"/>
      <c r="C2" s="13"/>
      <c r="D2" s="79"/>
      <c r="E2" s="14"/>
      <c r="F2" s="14"/>
      <c r="G2" s="11"/>
      <c r="H2" s="15"/>
    </row>
    <row r="3" spans="1:8" ht="21" customHeight="1">
      <c r="A3" s="80"/>
      <c r="B3" s="80"/>
      <c r="C3" s="80"/>
      <c r="D3" s="80"/>
      <c r="E3" s="80"/>
      <c r="F3" s="80"/>
      <c r="G3" s="80"/>
      <c r="H3" s="80"/>
    </row>
    <row r="4" spans="1:8">
      <c r="A4" s="41"/>
      <c r="B4" s="41"/>
      <c r="C4" s="41"/>
      <c r="D4" s="41"/>
      <c r="E4" s="41"/>
      <c r="F4" s="41"/>
      <c r="G4" s="41"/>
      <c r="H4" s="41"/>
    </row>
    <row r="5" spans="1:8" ht="21" customHeight="1">
      <c r="A5" s="41" t="s">
        <v>155</v>
      </c>
      <c r="B5" s="41"/>
      <c r="C5" s="41"/>
      <c r="D5" s="41"/>
      <c r="E5" s="81">
        <v>0</v>
      </c>
      <c r="F5" s="41"/>
      <c r="G5" s="41"/>
      <c r="H5" s="41"/>
    </row>
    <row r="6" spans="1:8" ht="21" customHeight="1">
      <c r="A6" s="41" t="s">
        <v>151</v>
      </c>
      <c r="B6" s="41"/>
      <c r="C6" s="41"/>
      <c r="D6" s="41"/>
      <c r="E6" s="267" t="s">
        <v>191</v>
      </c>
      <c r="F6" s="41"/>
      <c r="G6" s="41"/>
      <c r="H6" s="41"/>
    </row>
    <row r="7" spans="1:8" ht="21" customHeight="1">
      <c r="A7" s="41" t="s">
        <v>157</v>
      </c>
      <c r="B7" s="41"/>
      <c r="C7" s="41"/>
      <c r="D7" s="41"/>
      <c r="E7" s="82">
        <v>0</v>
      </c>
      <c r="F7" s="41" t="s">
        <v>152</v>
      </c>
      <c r="G7" s="41"/>
      <c r="H7" s="41"/>
    </row>
    <row r="8" spans="1:8" ht="21" customHeight="1">
      <c r="A8" s="41" t="s">
        <v>158</v>
      </c>
      <c r="B8" s="41"/>
      <c r="C8" s="41"/>
      <c r="D8" s="41"/>
      <c r="E8" s="82">
        <v>0</v>
      </c>
      <c r="F8" s="41"/>
      <c r="G8" s="41"/>
      <c r="H8" s="41"/>
    </row>
    <row r="9" spans="1:8" ht="21" customHeight="1">
      <c r="A9" s="41" t="s">
        <v>159</v>
      </c>
      <c r="B9" s="41"/>
      <c r="C9" s="41"/>
      <c r="D9" s="41"/>
      <c r="E9" s="82">
        <v>0</v>
      </c>
      <c r="F9" s="41"/>
      <c r="G9" s="41"/>
      <c r="H9" s="41"/>
    </row>
    <row r="10" spans="1:8" ht="21" customHeight="1">
      <c r="A10" s="41" t="s">
        <v>160</v>
      </c>
      <c r="B10" s="41"/>
      <c r="C10" s="41"/>
      <c r="D10" s="41"/>
      <c r="E10" s="86">
        <f>SUM(E5*E11*E7)+(E8*E11)</f>
        <v>0</v>
      </c>
      <c r="F10" s="41"/>
      <c r="G10" s="41"/>
      <c r="H10" s="41"/>
    </row>
    <row r="11" spans="1:8" ht="21" customHeight="1">
      <c r="A11" s="41" t="s">
        <v>161</v>
      </c>
      <c r="B11" s="41"/>
      <c r="C11" s="41"/>
      <c r="D11" s="41"/>
      <c r="E11" s="81">
        <v>0</v>
      </c>
      <c r="F11" s="41"/>
      <c r="G11" s="41"/>
      <c r="H11" s="41"/>
    </row>
    <row r="12" spans="1:8">
      <c r="A12" s="41"/>
      <c r="B12" s="41"/>
      <c r="C12" s="41"/>
      <c r="D12" s="41"/>
      <c r="E12" s="41"/>
      <c r="F12" s="41"/>
      <c r="G12" s="41"/>
      <c r="H12" s="41"/>
    </row>
    <row r="13" spans="1:8">
      <c r="A13" s="41" t="s">
        <v>153</v>
      </c>
      <c r="B13" s="41"/>
      <c r="C13" s="41"/>
      <c r="D13" s="41"/>
      <c r="E13" s="41"/>
      <c r="F13" s="41"/>
      <c r="G13" s="41"/>
      <c r="H13" s="41"/>
    </row>
    <row r="14" spans="1:8">
      <c r="A14" s="288" t="s">
        <v>192</v>
      </c>
      <c r="B14" s="41"/>
      <c r="C14" s="41"/>
      <c r="D14" s="41"/>
      <c r="E14" s="41"/>
      <c r="F14" s="41"/>
      <c r="G14" s="41"/>
      <c r="H14" s="41"/>
    </row>
    <row r="15" spans="1:8">
      <c r="A15" s="41" t="s">
        <v>154</v>
      </c>
      <c r="B15" s="41"/>
      <c r="C15" s="41"/>
      <c r="D15" s="41"/>
      <c r="E15" s="41"/>
      <c r="F15" s="41"/>
      <c r="G15" s="41"/>
      <c r="H15" s="41"/>
    </row>
    <row r="16" spans="1:8">
      <c r="A16" s="41" t="s">
        <v>156</v>
      </c>
      <c r="B16" s="41"/>
      <c r="C16" s="41"/>
      <c r="D16" s="41"/>
      <c r="E16" s="41"/>
      <c r="F16" s="41"/>
      <c r="G16" s="41"/>
      <c r="H16" s="41"/>
    </row>
    <row r="17" spans="1:8">
      <c r="A17" s="41"/>
      <c r="B17" s="41"/>
      <c r="C17" s="41"/>
      <c r="D17" s="41"/>
      <c r="E17" s="41"/>
      <c r="F17" s="41"/>
      <c r="G17" s="41"/>
      <c r="H17" s="41"/>
    </row>
    <row r="18" spans="1:8">
      <c r="A18" s="83" t="s">
        <v>175</v>
      </c>
      <c r="B18" s="84"/>
      <c r="C18" s="84"/>
      <c r="D18" s="84"/>
      <c r="E18" s="87">
        <f>E10*0.3</f>
        <v>0</v>
      </c>
      <c r="F18" s="41"/>
      <c r="G18" s="41"/>
      <c r="H18" s="41"/>
    </row>
    <row r="19" spans="1:8">
      <c r="A19" s="333" t="s">
        <v>196</v>
      </c>
      <c r="B19" s="333"/>
      <c r="C19" s="333"/>
      <c r="D19" s="333"/>
      <c r="E19" s="334">
        <f>(E10*0.7)*(0.87)*0.04</f>
        <v>0</v>
      </c>
      <c r="F19" s="41"/>
      <c r="G19" s="41"/>
      <c r="H19" s="41"/>
    </row>
    <row r="20" spans="1:8">
      <c r="A20" s="333" t="s">
        <v>197</v>
      </c>
      <c r="B20" s="333"/>
      <c r="C20" s="333"/>
      <c r="D20" s="333"/>
      <c r="E20" s="335">
        <f>(E10*0.7)*0.13</f>
        <v>0</v>
      </c>
      <c r="F20" s="41"/>
      <c r="G20" s="41"/>
      <c r="H20" s="41"/>
    </row>
    <row r="21" spans="1:8">
      <c r="A21" s="41"/>
      <c r="B21" s="41"/>
      <c r="C21" s="41"/>
      <c r="D21" s="41"/>
      <c r="E21" s="41"/>
      <c r="F21" s="41"/>
      <c r="G21" s="41"/>
      <c r="H21" s="41"/>
    </row>
    <row r="22" spans="1:8">
      <c r="A22" s="41"/>
      <c r="B22" s="41"/>
      <c r="C22" s="41"/>
      <c r="D22" s="41"/>
      <c r="E22" s="41"/>
      <c r="F22" s="41"/>
      <c r="G22" s="41"/>
      <c r="H22" s="41"/>
    </row>
    <row r="23" spans="1:8">
      <c r="A23" s="41"/>
      <c r="B23" s="41"/>
      <c r="C23" s="41"/>
      <c r="D23" s="41"/>
      <c r="E23" s="41"/>
      <c r="F23" s="41"/>
      <c r="G23" s="41"/>
      <c r="H23" s="41"/>
    </row>
    <row r="24" spans="1:8">
      <c r="A24" s="41"/>
      <c r="B24" s="41"/>
      <c r="C24" s="41"/>
      <c r="D24" s="41"/>
      <c r="E24" s="41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  <row r="29" spans="1:8">
      <c r="A29" s="41"/>
      <c r="B29" s="41"/>
      <c r="C29" s="41"/>
      <c r="D29" s="41"/>
      <c r="E29" s="41"/>
      <c r="F29" s="41"/>
      <c r="G29" s="41"/>
      <c r="H29" s="41"/>
    </row>
    <row r="30" spans="1:8">
      <c r="A30" s="41"/>
      <c r="B30" s="41"/>
      <c r="C30" s="41"/>
      <c r="D30" s="41"/>
      <c r="E30" s="41"/>
      <c r="F30" s="41"/>
      <c r="G30" s="41"/>
      <c r="H30" s="41"/>
    </row>
    <row r="31" spans="1:8">
      <c r="A31" s="41"/>
      <c r="B31" s="41"/>
      <c r="C31" s="41"/>
      <c r="D31" s="41"/>
      <c r="E31" s="41"/>
      <c r="F31" s="41"/>
      <c r="G31" s="41"/>
      <c r="H31" s="41"/>
    </row>
    <row r="32" spans="1:8">
      <c r="A32" s="41"/>
      <c r="B32" s="41"/>
      <c r="C32" s="41"/>
      <c r="D32" s="41"/>
      <c r="E32" s="41"/>
      <c r="F32" s="41"/>
      <c r="G32" s="41"/>
      <c r="H32" s="41"/>
    </row>
    <row r="33" spans="1:8">
      <c r="A33" s="41"/>
      <c r="B33" s="41"/>
      <c r="C33" s="41"/>
      <c r="D33" s="41"/>
      <c r="E33" s="41"/>
      <c r="F33" s="41"/>
      <c r="G33" s="41"/>
      <c r="H33" s="41"/>
    </row>
    <row r="34" spans="1:8">
      <c r="A34" s="41"/>
      <c r="B34" s="41"/>
      <c r="C34" s="41"/>
      <c r="D34" s="41"/>
      <c r="E34" s="41"/>
      <c r="F34" s="41"/>
      <c r="G34" s="41"/>
      <c r="H34" s="41"/>
    </row>
    <row r="35" spans="1:8">
      <c r="A35" s="41"/>
      <c r="B35" s="41"/>
      <c r="C35" s="41"/>
      <c r="D35" s="41"/>
      <c r="E35" s="41"/>
      <c r="F35" s="41"/>
      <c r="G35" s="41"/>
      <c r="H35" s="41"/>
    </row>
    <row r="36" spans="1:8">
      <c r="A36" s="41"/>
      <c r="B36" s="41"/>
      <c r="C36" s="41"/>
      <c r="D36" s="41"/>
      <c r="E36" s="41"/>
      <c r="F36" s="41"/>
      <c r="G36" s="41"/>
      <c r="H36" s="41"/>
    </row>
    <row r="37" spans="1:8">
      <c r="A37" s="41"/>
      <c r="B37" s="41"/>
      <c r="C37" s="41"/>
      <c r="D37" s="41"/>
      <c r="E37" s="41"/>
      <c r="F37" s="41"/>
      <c r="G37" s="41"/>
      <c r="H37" s="41"/>
    </row>
    <row r="38" spans="1:8">
      <c r="A38" s="41"/>
      <c r="B38" s="41"/>
      <c r="C38" s="41"/>
      <c r="D38" s="41"/>
      <c r="E38" s="41"/>
      <c r="F38" s="41"/>
      <c r="G38" s="41"/>
      <c r="H38" s="41"/>
    </row>
    <row r="39" spans="1:8" ht="15.75">
      <c r="A39" s="41"/>
      <c r="B39" s="41"/>
      <c r="C39" s="41"/>
      <c r="D39" s="41"/>
      <c r="E39" s="41"/>
      <c r="F39" s="41"/>
      <c r="G39" s="85" t="s">
        <v>16</v>
      </c>
      <c r="H39" s="85"/>
    </row>
    <row r="40" spans="1:8">
      <c r="A40" s="41"/>
      <c r="B40" s="41"/>
      <c r="C40" s="41"/>
      <c r="D40" s="41"/>
      <c r="E40" s="41"/>
      <c r="F40" s="41"/>
      <c r="G40" s="41"/>
      <c r="H40" s="41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showGridLines="0" workbookViewId="0">
      <selection activeCell="F16" sqref="F16"/>
    </sheetView>
  </sheetViews>
  <sheetFormatPr defaultColWidth="11.42578125" defaultRowHeight="12.75"/>
  <cols>
    <col min="1" max="16384" width="11.42578125" style="1"/>
  </cols>
  <sheetData>
    <row r="1" spans="1:8" ht="21" customHeight="1">
      <c r="A1" s="7" t="s">
        <v>0</v>
      </c>
      <c r="B1" s="8"/>
      <c r="C1" s="9" t="s">
        <v>1</v>
      </c>
      <c r="D1" s="9"/>
      <c r="E1" s="9"/>
      <c r="F1" s="8"/>
      <c r="G1" s="9" t="s">
        <v>140</v>
      </c>
      <c r="H1" s="8"/>
    </row>
    <row r="2" spans="1:8" ht="21" customHeight="1">
      <c r="A2" s="11"/>
      <c r="B2" s="12"/>
      <c r="C2" s="13"/>
      <c r="D2" s="14"/>
      <c r="E2" s="14"/>
      <c r="F2" s="14"/>
      <c r="G2" s="11"/>
      <c r="H2" s="15"/>
    </row>
    <row r="3" spans="1:8" ht="21" customHeight="1">
      <c r="A3" s="16"/>
      <c r="B3" s="16"/>
      <c r="C3" s="16"/>
      <c r="D3" s="16"/>
      <c r="E3" s="16"/>
      <c r="F3" s="16"/>
      <c r="G3" s="16"/>
      <c r="H3" s="16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235" t="s">
        <v>2</v>
      </c>
      <c r="B5" s="235"/>
      <c r="C5" s="235"/>
      <c r="D5" s="235"/>
      <c r="E5" s="235"/>
      <c r="F5" s="235"/>
      <c r="G5" s="235"/>
      <c r="H5" s="235"/>
    </row>
    <row r="6" spans="1:8">
      <c r="A6" s="235" t="s">
        <v>3</v>
      </c>
      <c r="B6" s="235"/>
      <c r="C6" s="235"/>
      <c r="D6" s="235"/>
      <c r="E6" s="235"/>
      <c r="F6" s="235"/>
      <c r="G6" s="235"/>
      <c r="H6" s="235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 t="s">
        <v>4</v>
      </c>
      <c r="B8" s="10"/>
      <c r="C8" s="10"/>
      <c r="D8" s="10"/>
      <c r="E8" s="10"/>
      <c r="F8" s="10"/>
      <c r="G8" s="10"/>
      <c r="H8" s="10"/>
    </row>
    <row r="9" spans="1:8">
      <c r="A9" s="10" t="s">
        <v>17</v>
      </c>
      <c r="B9" s="10"/>
      <c r="C9" s="10"/>
      <c r="D9" s="10"/>
      <c r="E9" s="10"/>
      <c r="F9" s="10"/>
      <c r="G9" s="10"/>
      <c r="H9" s="124" t="s">
        <v>18</v>
      </c>
    </row>
    <row r="10" spans="1:8">
      <c r="A10" s="10"/>
      <c r="B10" s="10"/>
      <c r="C10" s="10"/>
      <c r="D10" s="10"/>
      <c r="E10" s="10"/>
      <c r="F10" s="10"/>
      <c r="G10" s="10"/>
      <c r="H10" s="125"/>
    </row>
    <row r="11" spans="1:8">
      <c r="A11" s="20" t="s">
        <v>10</v>
      </c>
      <c r="B11" s="149"/>
      <c r="C11" s="150"/>
      <c r="D11" s="150"/>
      <c r="E11" s="122" t="s">
        <v>19</v>
      </c>
      <c r="F11" s="21" t="s">
        <v>20</v>
      </c>
      <c r="G11" s="21" t="s">
        <v>8</v>
      </c>
      <c r="H11" s="129" t="s">
        <v>9</v>
      </c>
    </row>
    <row r="12" spans="1:8">
      <c r="A12" s="24"/>
      <c r="B12" s="22"/>
      <c r="C12" s="23"/>
      <c r="D12" s="23"/>
      <c r="E12" s="123" t="s">
        <v>21</v>
      </c>
      <c r="F12" s="25"/>
      <c r="G12" s="25" t="s">
        <v>12</v>
      </c>
      <c r="H12" s="132" t="s">
        <v>13</v>
      </c>
    </row>
    <row r="13" spans="1:8">
      <c r="A13" s="154"/>
      <c r="B13" s="33"/>
      <c r="C13" s="33"/>
      <c r="D13" s="33"/>
      <c r="E13" s="26"/>
      <c r="F13" s="26"/>
      <c r="G13" s="248"/>
      <c r="H13" s="258">
        <f>F13*G13</f>
        <v>0</v>
      </c>
    </row>
    <row r="14" spans="1:8" ht="13.5" customHeight="1">
      <c r="A14" s="154"/>
      <c r="B14" s="10"/>
      <c r="C14" s="10"/>
      <c r="D14" s="10"/>
      <c r="E14" s="151"/>
      <c r="F14" s="155"/>
      <c r="G14" s="156"/>
      <c r="H14" s="258">
        <f t="shared" ref="H14:H19" si="0">F14*G14</f>
        <v>0</v>
      </c>
    </row>
    <row r="15" spans="1:8" ht="13.5" customHeight="1">
      <c r="A15" s="154"/>
      <c r="B15" s="10"/>
      <c r="C15" s="10"/>
      <c r="D15" s="10"/>
      <c r="E15" s="151"/>
      <c r="F15" s="155"/>
      <c r="G15" s="156"/>
      <c r="H15" s="258">
        <f t="shared" si="0"/>
        <v>0</v>
      </c>
    </row>
    <row r="16" spans="1:8" ht="13.5" customHeight="1">
      <c r="A16" s="154"/>
      <c r="B16" s="10"/>
      <c r="C16" s="10"/>
      <c r="D16" s="10"/>
      <c r="E16" s="151"/>
      <c r="F16" s="155"/>
      <c r="G16" s="156"/>
      <c r="H16" s="258">
        <f t="shared" si="0"/>
        <v>0</v>
      </c>
    </row>
    <row r="17" spans="1:9" ht="13.5" customHeight="1">
      <c r="A17" s="154"/>
      <c r="B17" s="10"/>
      <c r="C17" s="10"/>
      <c r="D17" s="10"/>
      <c r="E17" s="151"/>
      <c r="F17" s="155"/>
      <c r="G17" s="156"/>
      <c r="H17" s="258">
        <f t="shared" si="0"/>
        <v>0</v>
      </c>
    </row>
    <row r="18" spans="1:9" ht="13.5" customHeight="1">
      <c r="A18" s="154"/>
      <c r="B18" s="10"/>
      <c r="C18" s="10"/>
      <c r="D18" s="10"/>
      <c r="E18" s="151"/>
      <c r="F18" s="155"/>
      <c r="G18" s="156"/>
      <c r="H18" s="258">
        <f t="shared" si="0"/>
        <v>0</v>
      </c>
    </row>
    <row r="19" spans="1:9" ht="13.5" customHeight="1">
      <c r="A19" s="154"/>
      <c r="B19" s="10"/>
      <c r="C19" s="10"/>
      <c r="D19" s="10"/>
      <c r="E19" s="151"/>
      <c r="F19" s="155"/>
      <c r="G19" s="156"/>
      <c r="H19" s="258">
        <f t="shared" si="0"/>
        <v>0</v>
      </c>
    </row>
    <row r="20" spans="1:9" ht="13.5" customHeight="1">
      <c r="A20" s="249" t="s">
        <v>166</v>
      </c>
      <c r="B20" s="250"/>
      <c r="C20" s="250"/>
      <c r="D20" s="250"/>
      <c r="E20" s="251"/>
      <c r="F20" s="251"/>
      <c r="G20" s="252"/>
      <c r="H20" s="259">
        <f>SUM(H13:H19)</f>
        <v>0</v>
      </c>
    </row>
    <row r="21" spans="1:9" ht="13.5" customHeight="1">
      <c r="A21" s="154"/>
      <c r="B21" s="10"/>
      <c r="C21" s="10"/>
      <c r="D21" s="10"/>
      <c r="E21" s="151"/>
      <c r="F21" s="155"/>
      <c r="G21" s="156"/>
      <c r="H21" s="190">
        <f t="shared" ref="H21:H30" si="1">F21*G21</f>
        <v>0</v>
      </c>
    </row>
    <row r="22" spans="1:9" ht="13.5" customHeight="1">
      <c r="A22" s="154"/>
      <c r="B22" s="10"/>
      <c r="C22" s="10"/>
      <c r="D22" s="10"/>
      <c r="E22" s="151"/>
      <c r="F22" s="155"/>
      <c r="G22" s="156"/>
      <c r="H22" s="190">
        <f t="shared" si="1"/>
        <v>0</v>
      </c>
    </row>
    <row r="23" spans="1:9" ht="13.5" customHeight="1">
      <c r="A23" s="154"/>
      <c r="B23" s="10"/>
      <c r="C23" s="10"/>
      <c r="D23" s="10"/>
      <c r="E23" s="151"/>
      <c r="F23" s="155"/>
      <c r="G23" s="156"/>
      <c r="H23" s="190">
        <f t="shared" si="1"/>
        <v>0</v>
      </c>
      <c r="I23" s="6"/>
    </row>
    <row r="24" spans="1:9" ht="13.5" customHeight="1">
      <c r="A24" s="154"/>
      <c r="B24" s="10"/>
      <c r="C24" s="10"/>
      <c r="D24" s="10"/>
      <c r="E24" s="151"/>
      <c r="F24" s="155"/>
      <c r="G24" s="156"/>
      <c r="H24" s="190">
        <f t="shared" si="1"/>
        <v>0</v>
      </c>
    </row>
    <row r="25" spans="1:9" ht="13.5" customHeight="1">
      <c r="A25" s="154"/>
      <c r="B25" s="10"/>
      <c r="C25" s="10"/>
      <c r="D25" s="10"/>
      <c r="E25" s="151"/>
      <c r="F25" s="155"/>
      <c r="G25" s="156"/>
      <c r="H25" s="190">
        <f t="shared" si="1"/>
        <v>0</v>
      </c>
    </row>
    <row r="26" spans="1:9" ht="13.5" customHeight="1">
      <c r="A26" s="154"/>
      <c r="B26" s="10"/>
      <c r="C26" s="10"/>
      <c r="D26" s="10"/>
      <c r="E26" s="151"/>
      <c r="F26" s="155"/>
      <c r="G26" s="156"/>
      <c r="H26" s="190">
        <f t="shared" si="1"/>
        <v>0</v>
      </c>
    </row>
    <row r="27" spans="1:9" ht="13.5" customHeight="1">
      <c r="A27" s="154"/>
      <c r="B27" s="10"/>
      <c r="C27" s="10"/>
      <c r="D27" s="10"/>
      <c r="E27" s="151"/>
      <c r="F27" s="155"/>
      <c r="G27" s="156"/>
      <c r="H27" s="190">
        <f t="shared" si="1"/>
        <v>0</v>
      </c>
    </row>
    <row r="28" spans="1:9" ht="13.5" customHeight="1">
      <c r="A28" s="154"/>
      <c r="B28" s="10"/>
      <c r="C28" s="10"/>
      <c r="D28" s="10"/>
      <c r="E28" s="151"/>
      <c r="F28" s="155"/>
      <c r="G28" s="156"/>
      <c r="H28" s="190">
        <f t="shared" si="1"/>
        <v>0</v>
      </c>
    </row>
    <row r="29" spans="1:9" ht="13.5" customHeight="1">
      <c r="A29" s="154"/>
      <c r="B29" s="10"/>
      <c r="C29" s="10"/>
      <c r="D29" s="10"/>
      <c r="E29" s="151"/>
      <c r="F29" s="155"/>
      <c r="G29" s="156"/>
      <c r="H29" s="190">
        <f t="shared" si="1"/>
        <v>0</v>
      </c>
    </row>
    <row r="30" spans="1:9" ht="13.5" customHeight="1">
      <c r="A30" s="154"/>
      <c r="B30" s="10"/>
      <c r="C30" s="10"/>
      <c r="D30" s="10"/>
      <c r="E30" s="151"/>
      <c r="F30" s="155"/>
      <c r="G30" s="156"/>
      <c r="H30" s="190">
        <f t="shared" si="1"/>
        <v>0</v>
      </c>
    </row>
    <row r="31" spans="1:9" ht="13.5" customHeight="1">
      <c r="A31" s="154"/>
      <c r="B31" s="10"/>
      <c r="C31" s="10"/>
      <c r="D31" s="10"/>
      <c r="E31" s="151"/>
      <c r="F31" s="155"/>
      <c r="G31" s="156"/>
      <c r="H31" s="190">
        <f>F31*G31</f>
        <v>0</v>
      </c>
    </row>
    <row r="32" spans="1:9" ht="13.5" customHeight="1">
      <c r="A32" s="249" t="s">
        <v>164</v>
      </c>
      <c r="B32" s="250"/>
      <c r="C32" s="250"/>
      <c r="D32" s="250"/>
      <c r="E32" s="251"/>
      <c r="F32" s="251"/>
      <c r="G32" s="252"/>
      <c r="H32" s="259">
        <f>SUM(H21:H31)</f>
        <v>0</v>
      </c>
    </row>
    <row r="33" spans="1:8" s="2" customFormat="1" ht="21" customHeight="1">
      <c r="A33" s="166" t="s">
        <v>13</v>
      </c>
      <c r="B33" s="167"/>
      <c r="C33" s="167"/>
      <c r="D33" s="167"/>
      <c r="E33" s="215"/>
      <c r="F33" s="253"/>
      <c r="G33" s="169"/>
      <c r="H33" s="260">
        <f>SUM(H20+H32)</f>
        <v>0</v>
      </c>
    </row>
    <row r="34" spans="1:8" ht="19.5" customHeight="1">
      <c r="A34" s="255" t="s">
        <v>148</v>
      </c>
      <c r="B34" s="256"/>
      <c r="C34" s="256"/>
      <c r="D34" s="256"/>
      <c r="E34" s="256"/>
      <c r="F34" s="256"/>
      <c r="G34" s="256"/>
      <c r="H34" s="261"/>
    </row>
    <row r="35" spans="1:8">
      <c r="A35" s="154"/>
      <c r="B35" s="33"/>
      <c r="C35" s="33"/>
      <c r="D35" s="33"/>
      <c r="E35" s="33"/>
      <c r="F35" s="33"/>
      <c r="G35" s="33"/>
      <c r="H35" s="198"/>
    </row>
    <row r="36" spans="1:8">
      <c r="A36" s="154"/>
      <c r="B36" s="33"/>
      <c r="C36" s="33"/>
      <c r="D36" s="33"/>
      <c r="E36" s="33"/>
      <c r="F36" s="33"/>
      <c r="G36" s="33"/>
      <c r="H36" s="198"/>
    </row>
    <row r="37" spans="1:8">
      <c r="A37" s="154"/>
      <c r="B37" s="33"/>
      <c r="C37" s="33"/>
      <c r="D37" s="33"/>
      <c r="E37" s="33"/>
      <c r="F37" s="33"/>
      <c r="G37" s="33"/>
      <c r="H37" s="198"/>
    </row>
    <row r="38" spans="1:8">
      <c r="A38" s="154"/>
      <c r="B38" s="33"/>
      <c r="C38" s="33"/>
      <c r="D38" s="33"/>
      <c r="E38" s="33"/>
      <c r="F38" s="33"/>
      <c r="G38" s="33"/>
      <c r="H38" s="198"/>
    </row>
    <row r="39" spans="1:8" ht="12.75" customHeight="1">
      <c r="A39" s="154"/>
      <c r="B39" s="33"/>
      <c r="C39" s="33"/>
      <c r="D39" s="33"/>
      <c r="E39" s="33"/>
      <c r="F39" s="33"/>
      <c r="G39" s="33"/>
      <c r="H39" s="198"/>
    </row>
    <row r="40" spans="1:8">
      <c r="A40" s="206"/>
      <c r="B40" s="19"/>
      <c r="C40" s="19"/>
      <c r="D40" s="19"/>
      <c r="E40" s="19"/>
      <c r="F40" s="19"/>
      <c r="G40" s="33"/>
      <c r="H40" s="198"/>
    </row>
    <row r="41" spans="1:8">
      <c r="A41" s="154"/>
      <c r="B41" s="33"/>
      <c r="C41" s="33"/>
      <c r="D41" s="33"/>
      <c r="E41" s="33"/>
      <c r="F41" s="33"/>
      <c r="G41" s="33"/>
      <c r="H41" s="198"/>
    </row>
    <row r="42" spans="1:8">
      <c r="A42" s="154"/>
      <c r="B42" s="33"/>
      <c r="C42" s="33"/>
      <c r="D42" s="33"/>
      <c r="E42" s="33"/>
      <c r="F42" s="33"/>
      <c r="G42" s="33"/>
      <c r="H42" s="198"/>
    </row>
    <row r="43" spans="1:8">
      <c r="A43" s="154"/>
      <c r="B43" s="33"/>
      <c r="C43" s="33"/>
      <c r="D43" s="33"/>
      <c r="E43" s="33"/>
      <c r="F43" s="33"/>
      <c r="G43" s="33"/>
      <c r="H43" s="198"/>
    </row>
    <row r="44" spans="1:8">
      <c r="A44" s="154"/>
      <c r="B44" s="33"/>
      <c r="C44" s="33"/>
      <c r="D44" s="33"/>
      <c r="E44" s="33"/>
      <c r="F44" s="33"/>
      <c r="G44" s="33"/>
      <c r="H44" s="198"/>
    </row>
    <row r="45" spans="1:8">
      <c r="A45" s="29"/>
      <c r="B45" s="23"/>
      <c r="C45" s="23"/>
      <c r="D45" s="23"/>
      <c r="E45" s="23"/>
      <c r="F45" s="23"/>
      <c r="G45" s="23"/>
      <c r="H45" s="196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 ht="15.75">
      <c r="A48" s="10"/>
      <c r="B48" s="10"/>
      <c r="C48" s="10"/>
      <c r="D48" s="10"/>
      <c r="E48" s="10"/>
      <c r="F48" s="10"/>
      <c r="G48" s="38" t="s">
        <v>16</v>
      </c>
      <c r="H48" s="38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showGridLines="0" workbookViewId="0">
      <selection activeCell="F16" sqref="F16:G17"/>
    </sheetView>
  </sheetViews>
  <sheetFormatPr defaultColWidth="11.42578125" defaultRowHeight="12.75"/>
  <cols>
    <col min="1" max="16384" width="11.42578125" style="1"/>
  </cols>
  <sheetData>
    <row r="1" spans="1:8" ht="21" customHeight="1">
      <c r="A1" s="7" t="s">
        <v>0</v>
      </c>
      <c r="B1" s="8"/>
      <c r="C1" s="9" t="s">
        <v>1</v>
      </c>
      <c r="D1" s="9"/>
      <c r="E1" s="9"/>
      <c r="F1" s="8"/>
      <c r="G1" s="9" t="s">
        <v>23</v>
      </c>
      <c r="H1" s="8"/>
    </row>
    <row r="2" spans="1:8" ht="21" customHeight="1">
      <c r="A2" s="11"/>
      <c r="B2" s="12"/>
      <c r="C2" s="13"/>
      <c r="D2" s="14"/>
      <c r="E2" s="14"/>
      <c r="F2" s="14"/>
      <c r="G2" s="11"/>
      <c r="H2" s="15"/>
    </row>
    <row r="3" spans="1:8" ht="21" customHeight="1">
      <c r="A3" s="16"/>
      <c r="B3" s="16"/>
      <c r="C3" s="16"/>
      <c r="D3" s="16"/>
      <c r="E3" s="16"/>
      <c r="F3" s="16"/>
      <c r="G3" s="16"/>
      <c r="H3" s="16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235" t="s">
        <v>2</v>
      </c>
      <c r="B5" s="235"/>
      <c r="C5" s="235"/>
      <c r="D5" s="235"/>
      <c r="E5" s="235"/>
      <c r="F5" s="235"/>
      <c r="G5" s="235"/>
      <c r="H5" s="235"/>
    </row>
    <row r="6" spans="1:8">
      <c r="A6" s="235" t="s">
        <v>3</v>
      </c>
      <c r="B6" s="235"/>
      <c r="C6" s="235"/>
      <c r="D6" s="235"/>
      <c r="E6" s="235"/>
      <c r="F6" s="235"/>
      <c r="G6" s="235"/>
      <c r="H6" s="235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 t="s">
        <v>4</v>
      </c>
      <c r="B8" s="10"/>
      <c r="C8" s="10"/>
      <c r="D8" s="10"/>
      <c r="E8" s="10"/>
      <c r="F8" s="10"/>
      <c r="G8" s="10"/>
      <c r="H8" s="10"/>
    </row>
    <row r="9" spans="1:8">
      <c r="A9" s="10" t="s">
        <v>22</v>
      </c>
      <c r="B9" s="10"/>
      <c r="C9" s="10"/>
      <c r="D9" s="10"/>
      <c r="E9" s="10"/>
      <c r="F9" s="10"/>
      <c r="G9" s="10"/>
      <c r="H9" s="124" t="s">
        <v>6</v>
      </c>
    </row>
    <row r="10" spans="1:8">
      <c r="A10" s="10"/>
      <c r="B10" s="10"/>
      <c r="C10" s="10"/>
      <c r="D10" s="10"/>
      <c r="E10" s="10"/>
      <c r="F10" s="10"/>
      <c r="G10" s="10"/>
      <c r="H10" s="125"/>
    </row>
    <row r="11" spans="1:8">
      <c r="A11" s="20" t="s">
        <v>10</v>
      </c>
      <c r="B11" s="149"/>
      <c r="C11" s="150"/>
      <c r="D11" s="150"/>
      <c r="E11" s="195"/>
      <c r="F11" s="21" t="s">
        <v>20</v>
      </c>
      <c r="G11" s="21" t="s">
        <v>8</v>
      </c>
      <c r="H11" s="129" t="s">
        <v>9</v>
      </c>
    </row>
    <row r="12" spans="1:8">
      <c r="A12" s="24"/>
      <c r="B12" s="22"/>
      <c r="C12" s="23"/>
      <c r="D12" s="23"/>
      <c r="E12" s="196"/>
      <c r="F12" s="25"/>
      <c r="G12" s="25" t="s">
        <v>12</v>
      </c>
      <c r="H12" s="132" t="s">
        <v>13</v>
      </c>
    </row>
    <row r="13" spans="1:8">
      <c r="A13" s="154"/>
      <c r="B13" s="33"/>
      <c r="C13" s="33"/>
      <c r="D13" s="33"/>
      <c r="E13" s="33"/>
      <c r="F13" s="26"/>
      <c r="G13" s="197"/>
      <c r="H13" s="190">
        <f>F13*G13</f>
        <v>0</v>
      </c>
    </row>
    <row r="14" spans="1:8" ht="13.5" customHeight="1">
      <c r="A14" s="154"/>
      <c r="B14" s="10"/>
      <c r="C14" s="10"/>
      <c r="D14" s="10"/>
      <c r="E14" s="198"/>
      <c r="F14" s="155"/>
      <c r="G14" s="156"/>
      <c r="H14" s="190">
        <f>F14*G14</f>
        <v>0</v>
      </c>
    </row>
    <row r="15" spans="1:8" ht="13.5" customHeight="1">
      <c r="A15" s="154"/>
      <c r="B15" s="10"/>
      <c r="C15" s="10"/>
      <c r="D15" s="10"/>
      <c r="E15" s="198"/>
      <c r="F15" s="155"/>
      <c r="G15" s="156"/>
      <c r="H15" s="190">
        <f t="shared" ref="H15:H30" si="0">F15*G15</f>
        <v>0</v>
      </c>
    </row>
    <row r="16" spans="1:8" ht="13.5" customHeight="1">
      <c r="A16" s="154"/>
      <c r="B16" s="10"/>
      <c r="C16" s="10"/>
      <c r="D16" s="10"/>
      <c r="E16" s="198"/>
      <c r="F16" s="155"/>
      <c r="G16" s="156"/>
      <c r="H16" s="190">
        <f t="shared" si="0"/>
        <v>0</v>
      </c>
    </row>
    <row r="17" spans="1:8" ht="13.5" customHeight="1">
      <c r="A17" s="154"/>
      <c r="B17" s="10"/>
      <c r="C17" s="10"/>
      <c r="D17" s="10"/>
      <c r="E17" s="198"/>
      <c r="F17" s="155"/>
      <c r="G17" s="156"/>
      <c r="H17" s="190">
        <f t="shared" si="0"/>
        <v>0</v>
      </c>
    </row>
    <row r="18" spans="1:8" ht="13.5" customHeight="1">
      <c r="A18" s="154"/>
      <c r="B18" s="10"/>
      <c r="C18" s="10"/>
      <c r="D18" s="10"/>
      <c r="E18" s="198"/>
      <c r="F18" s="155"/>
      <c r="G18" s="156"/>
      <c r="H18" s="190">
        <f t="shared" si="0"/>
        <v>0</v>
      </c>
    </row>
    <row r="19" spans="1:8" ht="13.5" customHeight="1">
      <c r="A19" s="154"/>
      <c r="B19" s="10"/>
      <c r="C19" s="10"/>
      <c r="D19" s="10"/>
      <c r="E19" s="198"/>
      <c r="F19" s="155"/>
      <c r="G19" s="156"/>
      <c r="H19" s="190">
        <f t="shared" si="0"/>
        <v>0</v>
      </c>
    </row>
    <row r="20" spans="1:8" ht="13.5" customHeight="1">
      <c r="A20" s="154"/>
      <c r="B20" s="10"/>
      <c r="C20" s="10"/>
      <c r="D20" s="10"/>
      <c r="E20" s="198"/>
      <c r="F20" s="155"/>
      <c r="G20" s="156"/>
      <c r="H20" s="190">
        <f t="shared" si="0"/>
        <v>0</v>
      </c>
    </row>
    <row r="21" spans="1:8" ht="13.5" customHeight="1">
      <c r="A21" s="154"/>
      <c r="B21" s="10"/>
      <c r="C21" s="10"/>
      <c r="D21" s="10"/>
      <c r="E21" s="198"/>
      <c r="F21" s="155"/>
      <c r="G21" s="156"/>
      <c r="H21" s="190">
        <f t="shared" si="0"/>
        <v>0</v>
      </c>
    </row>
    <row r="22" spans="1:8" ht="13.5" customHeight="1">
      <c r="A22" s="154"/>
      <c r="B22" s="10"/>
      <c r="C22" s="10"/>
      <c r="D22" s="10"/>
      <c r="E22" s="198"/>
      <c r="F22" s="155"/>
      <c r="G22" s="156"/>
      <c r="H22" s="190">
        <f t="shared" si="0"/>
        <v>0</v>
      </c>
    </row>
    <row r="23" spans="1:8" ht="13.5" customHeight="1">
      <c r="A23" s="154"/>
      <c r="B23" s="10"/>
      <c r="C23" s="10"/>
      <c r="D23" s="10"/>
      <c r="E23" s="198"/>
      <c r="F23" s="155"/>
      <c r="G23" s="156"/>
      <c r="H23" s="190">
        <f t="shared" si="0"/>
        <v>0</v>
      </c>
    </row>
    <row r="24" spans="1:8" ht="13.5" customHeight="1">
      <c r="A24" s="154"/>
      <c r="B24" s="10"/>
      <c r="C24" s="10"/>
      <c r="D24" s="10"/>
      <c r="E24" s="198"/>
      <c r="F24" s="155"/>
      <c r="G24" s="156"/>
      <c r="H24" s="190">
        <f t="shared" si="0"/>
        <v>0</v>
      </c>
    </row>
    <row r="25" spans="1:8" ht="13.5" customHeight="1">
      <c r="A25" s="154"/>
      <c r="B25" s="10"/>
      <c r="C25" s="10"/>
      <c r="D25" s="10"/>
      <c r="E25" s="198"/>
      <c r="F25" s="155"/>
      <c r="G25" s="156"/>
      <c r="H25" s="190">
        <f t="shared" si="0"/>
        <v>0</v>
      </c>
    </row>
    <row r="26" spans="1:8" ht="13.5" customHeight="1">
      <c r="A26" s="154"/>
      <c r="B26" s="10"/>
      <c r="C26" s="10"/>
      <c r="D26" s="10"/>
      <c r="E26" s="198"/>
      <c r="F26" s="155"/>
      <c r="G26" s="156"/>
      <c r="H26" s="190">
        <f t="shared" si="0"/>
        <v>0</v>
      </c>
    </row>
    <row r="27" spans="1:8" ht="13.5" customHeight="1">
      <c r="A27" s="154"/>
      <c r="B27" s="10"/>
      <c r="C27" s="10"/>
      <c r="D27" s="10"/>
      <c r="E27" s="198"/>
      <c r="F27" s="155"/>
      <c r="G27" s="156"/>
      <c r="H27" s="190">
        <f t="shared" si="0"/>
        <v>0</v>
      </c>
    </row>
    <row r="28" spans="1:8" ht="13.5" customHeight="1">
      <c r="A28" s="154"/>
      <c r="B28" s="10"/>
      <c r="C28" s="10"/>
      <c r="D28" s="10"/>
      <c r="E28" s="198"/>
      <c r="F28" s="155"/>
      <c r="G28" s="156"/>
      <c r="H28" s="190">
        <f t="shared" si="0"/>
        <v>0</v>
      </c>
    </row>
    <row r="29" spans="1:8" ht="13.5" customHeight="1">
      <c r="A29" s="154"/>
      <c r="B29" s="10"/>
      <c r="C29" s="10"/>
      <c r="D29" s="10"/>
      <c r="E29" s="198"/>
      <c r="F29" s="155"/>
      <c r="G29" s="156"/>
      <c r="H29" s="190">
        <f t="shared" si="0"/>
        <v>0</v>
      </c>
    </row>
    <row r="30" spans="1:8" ht="13.5" customHeight="1">
      <c r="A30" s="154"/>
      <c r="B30" s="10"/>
      <c r="C30" s="10"/>
      <c r="D30" s="10"/>
      <c r="E30" s="198"/>
      <c r="F30" s="155"/>
      <c r="G30" s="156"/>
      <c r="H30" s="190">
        <f t="shared" si="0"/>
        <v>0</v>
      </c>
    </row>
    <row r="31" spans="1:8" ht="13.5" customHeight="1">
      <c r="A31" s="154"/>
      <c r="B31" s="10"/>
      <c r="C31" s="10"/>
      <c r="D31" s="10"/>
      <c r="E31" s="198"/>
      <c r="F31" s="155"/>
      <c r="G31" s="156"/>
      <c r="H31" s="190">
        <f t="shared" ref="H31:H44" si="1">F31*G31</f>
        <v>0</v>
      </c>
    </row>
    <row r="32" spans="1:8" ht="13.5" customHeight="1">
      <c r="A32" s="154"/>
      <c r="B32" s="33"/>
      <c r="C32" s="33"/>
      <c r="D32" s="33"/>
      <c r="E32" s="198"/>
      <c r="F32" s="155"/>
      <c r="G32" s="156"/>
      <c r="H32" s="190">
        <f t="shared" si="1"/>
        <v>0</v>
      </c>
    </row>
    <row r="33" spans="1:8" ht="13.5" customHeight="1">
      <c r="A33" s="246"/>
      <c r="B33" s="157"/>
      <c r="C33" s="157"/>
      <c r="D33" s="157"/>
      <c r="E33" s="158"/>
      <c r="F33" s="159"/>
      <c r="G33" s="160"/>
      <c r="H33" s="190">
        <f t="shared" si="1"/>
        <v>0</v>
      </c>
    </row>
    <row r="34" spans="1:8" ht="13.5" customHeight="1">
      <c r="A34" s="154"/>
      <c r="B34" s="33"/>
      <c r="C34" s="33"/>
      <c r="D34" s="33"/>
      <c r="E34" s="198"/>
      <c r="F34" s="155"/>
      <c r="G34" s="156"/>
      <c r="H34" s="190">
        <f t="shared" si="1"/>
        <v>0</v>
      </c>
    </row>
    <row r="35" spans="1:8" ht="13.5" customHeight="1">
      <c r="A35" s="154"/>
      <c r="B35" s="33"/>
      <c r="C35" s="33"/>
      <c r="D35" s="33"/>
      <c r="E35" s="198"/>
      <c r="F35" s="155"/>
      <c r="G35" s="156"/>
      <c r="H35" s="190">
        <f t="shared" si="1"/>
        <v>0</v>
      </c>
    </row>
    <row r="36" spans="1:8" ht="13.5" customHeight="1">
      <c r="A36" s="154"/>
      <c r="B36" s="33"/>
      <c r="C36" s="33"/>
      <c r="D36" s="33"/>
      <c r="E36" s="198"/>
      <c r="F36" s="155"/>
      <c r="G36" s="156"/>
      <c r="H36" s="190">
        <f t="shared" si="1"/>
        <v>0</v>
      </c>
    </row>
    <row r="37" spans="1:8" ht="13.5" customHeight="1">
      <c r="A37" s="154"/>
      <c r="B37" s="33"/>
      <c r="C37" s="33"/>
      <c r="D37" s="33"/>
      <c r="E37" s="198"/>
      <c r="F37" s="155"/>
      <c r="G37" s="156"/>
      <c r="H37" s="190">
        <f t="shared" si="1"/>
        <v>0</v>
      </c>
    </row>
    <row r="38" spans="1:8" ht="13.5" customHeight="1">
      <c r="A38" s="154"/>
      <c r="B38" s="33"/>
      <c r="C38" s="33"/>
      <c r="D38" s="33"/>
      <c r="E38" s="198"/>
      <c r="F38" s="155"/>
      <c r="G38" s="156"/>
      <c r="H38" s="190">
        <f t="shared" si="1"/>
        <v>0</v>
      </c>
    </row>
    <row r="39" spans="1:8" ht="13.5" customHeight="1">
      <c r="A39" s="154"/>
      <c r="B39" s="33"/>
      <c r="C39" s="33"/>
      <c r="D39" s="33"/>
      <c r="E39" s="198"/>
      <c r="F39" s="155"/>
      <c r="G39" s="156"/>
      <c r="H39" s="190">
        <f t="shared" si="1"/>
        <v>0</v>
      </c>
    </row>
    <row r="40" spans="1:8" ht="13.5" customHeight="1">
      <c r="A40" s="206"/>
      <c r="B40" s="19"/>
      <c r="C40" s="19"/>
      <c r="D40" s="19"/>
      <c r="E40" s="247"/>
      <c r="F40" s="155"/>
      <c r="G40" s="156"/>
      <c r="H40" s="190">
        <f t="shared" si="1"/>
        <v>0</v>
      </c>
    </row>
    <row r="41" spans="1:8" ht="13.5" customHeight="1">
      <c r="A41" s="154"/>
      <c r="B41" s="33"/>
      <c r="C41" s="33"/>
      <c r="D41" s="33"/>
      <c r="E41" s="198"/>
      <c r="F41" s="155"/>
      <c r="G41" s="156"/>
      <c r="H41" s="190">
        <f t="shared" si="1"/>
        <v>0</v>
      </c>
    </row>
    <row r="42" spans="1:8" ht="13.5" customHeight="1">
      <c r="A42" s="154"/>
      <c r="B42" s="33"/>
      <c r="C42" s="33"/>
      <c r="D42" s="33"/>
      <c r="E42" s="198"/>
      <c r="F42" s="155"/>
      <c r="G42" s="156"/>
      <c r="H42" s="190">
        <f t="shared" si="1"/>
        <v>0</v>
      </c>
    </row>
    <row r="43" spans="1:8" ht="13.5" customHeight="1">
      <c r="A43" s="154"/>
      <c r="B43" s="33"/>
      <c r="C43" s="33"/>
      <c r="D43" s="33"/>
      <c r="E43" s="198"/>
      <c r="F43" s="155"/>
      <c r="G43" s="156"/>
      <c r="H43" s="190">
        <f t="shared" si="1"/>
        <v>0</v>
      </c>
    </row>
    <row r="44" spans="1:8" ht="13.5" customHeight="1">
      <c r="A44" s="29"/>
      <c r="B44" s="23"/>
      <c r="C44" s="23"/>
      <c r="D44" s="23"/>
      <c r="E44" s="196"/>
      <c r="F44" s="200"/>
      <c r="G44" s="201"/>
      <c r="H44" s="212">
        <f t="shared" si="1"/>
        <v>0</v>
      </c>
    </row>
    <row r="45" spans="1:8" s="2" customFormat="1" ht="21" customHeight="1">
      <c r="A45" s="166" t="s">
        <v>13</v>
      </c>
      <c r="B45" s="167"/>
      <c r="C45" s="167"/>
      <c r="D45" s="167"/>
      <c r="E45" s="167"/>
      <c r="F45" s="168"/>
      <c r="G45" s="229"/>
      <c r="H45" s="234">
        <f>SUM(H13:H44)</f>
        <v>0</v>
      </c>
    </row>
    <row r="46" spans="1:8">
      <c r="A46" s="10" t="s">
        <v>167</v>
      </c>
      <c r="B46" s="10"/>
      <c r="C46" s="10"/>
      <c r="D46" s="10"/>
      <c r="E46" s="10"/>
      <c r="F46" s="10"/>
      <c r="G46" s="10"/>
      <c r="H46" s="125"/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 ht="15.75">
      <c r="A48" s="10"/>
      <c r="B48" s="10"/>
      <c r="C48" s="10"/>
      <c r="D48" s="10"/>
      <c r="E48" s="10"/>
      <c r="F48" s="10"/>
      <c r="G48" s="211" t="s">
        <v>16</v>
      </c>
      <c r="H48" s="211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showGridLines="0" topLeftCell="A13" workbookViewId="0">
      <selection activeCell="A41" sqref="A41"/>
    </sheetView>
  </sheetViews>
  <sheetFormatPr defaultColWidth="11.42578125" defaultRowHeight="12.75"/>
  <cols>
    <col min="1" max="3" width="11.42578125" style="41" customWidth="1"/>
    <col min="4" max="4" width="9.42578125" style="41" customWidth="1"/>
    <col min="5" max="5" width="13.42578125" style="41" customWidth="1"/>
    <col min="6" max="16384" width="11.42578125" style="41"/>
  </cols>
  <sheetData>
    <row r="1" spans="1:8" s="10" customFormat="1" ht="21" customHeight="1">
      <c r="A1" s="7" t="s">
        <v>0</v>
      </c>
      <c r="B1" s="8"/>
      <c r="C1" s="9" t="s">
        <v>1</v>
      </c>
      <c r="D1" s="9"/>
      <c r="E1" s="9"/>
      <c r="F1" s="8"/>
      <c r="G1" s="9" t="s">
        <v>143</v>
      </c>
      <c r="H1" s="8"/>
    </row>
    <row r="2" spans="1:8" s="10" customFormat="1" ht="21" customHeight="1">
      <c r="A2" s="11"/>
      <c r="B2" s="12"/>
      <c r="C2" s="13"/>
      <c r="D2" s="14"/>
      <c r="E2" s="14"/>
      <c r="F2" s="14"/>
      <c r="G2" s="11"/>
      <c r="H2" s="15"/>
    </row>
    <row r="3" spans="1:8" s="10" customFormat="1" ht="21" customHeight="1">
      <c r="A3" s="16"/>
      <c r="B3" s="16"/>
      <c r="C3" s="16"/>
      <c r="D3" s="16"/>
      <c r="E3" s="16"/>
      <c r="F3" s="16"/>
      <c r="G3" s="16"/>
      <c r="H3" s="16"/>
    </row>
    <row r="4" spans="1:8" s="10" customFormat="1"/>
    <row r="5" spans="1:8" s="10" customFormat="1">
      <c r="A5" s="235" t="s">
        <v>2</v>
      </c>
      <c r="B5" s="235"/>
      <c r="C5" s="235"/>
      <c r="D5" s="235"/>
      <c r="E5" s="235"/>
      <c r="F5" s="235"/>
      <c r="G5" s="235"/>
      <c r="H5" s="235"/>
    </row>
    <row r="6" spans="1:8" s="10" customFormat="1">
      <c r="A6" s="235" t="s">
        <v>3</v>
      </c>
      <c r="B6" s="235"/>
      <c r="C6" s="235"/>
      <c r="D6" s="235"/>
      <c r="E6" s="235"/>
      <c r="F6" s="235"/>
      <c r="G6" s="235"/>
      <c r="H6" s="235"/>
    </row>
    <row r="7" spans="1:8" s="10" customFormat="1"/>
    <row r="8" spans="1:8" s="10" customFormat="1">
      <c r="A8" s="10" t="s">
        <v>24</v>
      </c>
    </row>
    <row r="9" spans="1:8" s="10" customFormat="1">
      <c r="A9" s="10" t="s">
        <v>25</v>
      </c>
      <c r="H9" s="124" t="s">
        <v>18</v>
      </c>
    </row>
    <row r="10" spans="1:8" s="10" customFormat="1">
      <c r="H10" s="125"/>
    </row>
    <row r="11" spans="1:8" s="10" customFormat="1">
      <c r="A11" s="20"/>
      <c r="B11" s="149"/>
      <c r="C11" s="150"/>
      <c r="D11" s="150"/>
      <c r="E11" s="122" t="s">
        <v>26</v>
      </c>
      <c r="F11" s="21" t="s">
        <v>27</v>
      </c>
      <c r="G11" s="21" t="s">
        <v>8</v>
      </c>
      <c r="H11" s="129" t="s">
        <v>9</v>
      </c>
    </row>
    <row r="12" spans="1:8" s="10" customFormat="1">
      <c r="A12" s="27" t="s">
        <v>10</v>
      </c>
      <c r="B12" s="18"/>
      <c r="C12" s="33"/>
      <c r="D12" s="33"/>
      <c r="E12" s="151" t="s">
        <v>28</v>
      </c>
      <c r="F12" s="152" t="s">
        <v>29</v>
      </c>
      <c r="G12" s="152" t="s">
        <v>12</v>
      </c>
      <c r="H12" s="189" t="s">
        <v>30</v>
      </c>
    </row>
    <row r="13" spans="1:8" s="10" customFormat="1">
      <c r="A13" s="29"/>
      <c r="B13" s="23"/>
      <c r="C13" s="23"/>
      <c r="D13" s="23"/>
      <c r="E13" s="28" t="s">
        <v>31</v>
      </c>
      <c r="F13" s="24"/>
      <c r="G13" s="153"/>
      <c r="H13" s="134"/>
    </row>
    <row r="14" spans="1:8" s="10" customFormat="1" ht="13.5" customHeight="1">
      <c r="A14" s="154"/>
      <c r="E14" s="151"/>
      <c r="F14" s="225"/>
      <c r="G14" s="275"/>
      <c r="H14" s="276"/>
    </row>
    <row r="15" spans="1:8" s="10" customFormat="1" ht="13.5" customHeight="1">
      <c r="A15" s="154" t="s">
        <v>32</v>
      </c>
      <c r="E15" s="271"/>
      <c r="F15" s="225"/>
      <c r="G15" s="275"/>
      <c r="H15" s="276"/>
    </row>
    <row r="16" spans="1:8" s="10" customFormat="1" ht="13.5" customHeight="1">
      <c r="A16" s="154" t="s">
        <v>135</v>
      </c>
      <c r="E16" s="271"/>
      <c r="F16" s="225"/>
      <c r="G16" s="275"/>
      <c r="H16" s="276"/>
    </row>
    <row r="17" spans="1:8" s="10" customFormat="1" ht="13.5" customHeight="1">
      <c r="A17" s="236" t="s">
        <v>136</v>
      </c>
      <c r="E17" s="271"/>
      <c r="F17" s="225"/>
      <c r="G17" s="275"/>
      <c r="H17" s="276">
        <f>E17*G17</f>
        <v>0</v>
      </c>
    </row>
    <row r="18" spans="1:8" s="10" customFormat="1" ht="13.5" customHeight="1">
      <c r="A18" s="236" t="s">
        <v>137</v>
      </c>
      <c r="E18" s="271"/>
      <c r="F18" s="225"/>
      <c r="G18" s="275"/>
      <c r="H18" s="276">
        <f>E18*G18</f>
        <v>0</v>
      </c>
    </row>
    <row r="19" spans="1:8" s="10" customFormat="1" ht="13.5" customHeight="1">
      <c r="A19" s="236" t="s">
        <v>138</v>
      </c>
      <c r="E19" s="271"/>
      <c r="F19" s="225"/>
      <c r="G19" s="275"/>
      <c r="H19" s="276">
        <f>E19*G19</f>
        <v>0</v>
      </c>
    </row>
    <row r="20" spans="1:8" s="10" customFormat="1" ht="13.5" customHeight="1">
      <c r="A20" s="154"/>
      <c r="E20" s="271"/>
      <c r="F20" s="225"/>
      <c r="G20" s="275"/>
      <c r="H20" s="276"/>
    </row>
    <row r="21" spans="1:8" s="10" customFormat="1" ht="13.5" customHeight="1">
      <c r="A21" s="154" t="s">
        <v>33</v>
      </c>
      <c r="E21" s="271"/>
      <c r="F21" s="225"/>
      <c r="G21" s="275"/>
      <c r="H21" s="276">
        <f t="shared" ref="H21:H34" si="0">E21*G21</f>
        <v>0</v>
      </c>
    </row>
    <row r="22" spans="1:8" s="10" customFormat="1" ht="13.5" customHeight="1">
      <c r="A22" s="154" t="s">
        <v>34</v>
      </c>
      <c r="E22" s="271"/>
      <c r="F22" s="225"/>
      <c r="G22" s="275"/>
      <c r="H22" s="276">
        <f t="shared" si="0"/>
        <v>0</v>
      </c>
    </row>
    <row r="23" spans="1:8" s="10" customFormat="1" ht="13.5" customHeight="1">
      <c r="A23" s="154" t="s">
        <v>35</v>
      </c>
      <c r="E23" s="271"/>
      <c r="F23" s="225"/>
      <c r="G23" s="275"/>
      <c r="H23" s="276">
        <f t="shared" si="0"/>
        <v>0</v>
      </c>
    </row>
    <row r="24" spans="1:8" s="10" customFormat="1" ht="13.5" customHeight="1">
      <c r="A24" s="154" t="s">
        <v>36</v>
      </c>
      <c r="E24" s="271"/>
      <c r="F24" s="225"/>
      <c r="G24" s="275"/>
      <c r="H24" s="276">
        <f t="shared" si="0"/>
        <v>0</v>
      </c>
    </row>
    <row r="25" spans="1:8" s="10" customFormat="1" ht="13.5" customHeight="1">
      <c r="A25" s="154"/>
      <c r="E25" s="271"/>
      <c r="F25" s="225"/>
      <c r="G25" s="275"/>
      <c r="H25" s="276"/>
    </row>
    <row r="26" spans="1:8" s="10" customFormat="1" ht="13.5" customHeight="1">
      <c r="A26" s="154" t="s">
        <v>33</v>
      </c>
      <c r="E26" s="271"/>
      <c r="F26" s="225"/>
      <c r="G26" s="275"/>
      <c r="H26" s="276">
        <f t="shared" si="0"/>
        <v>0</v>
      </c>
    </row>
    <row r="27" spans="1:8" s="10" customFormat="1" ht="13.5" customHeight="1">
      <c r="A27" s="154" t="s">
        <v>34</v>
      </c>
      <c r="E27" s="271"/>
      <c r="F27" s="225"/>
      <c r="G27" s="275"/>
      <c r="H27" s="276">
        <f t="shared" si="0"/>
        <v>0</v>
      </c>
    </row>
    <row r="28" spans="1:8" s="10" customFormat="1" ht="13.5" customHeight="1">
      <c r="A28" s="154" t="s">
        <v>35</v>
      </c>
      <c r="E28" s="271"/>
      <c r="F28" s="225"/>
      <c r="G28" s="275"/>
      <c r="H28" s="276">
        <f t="shared" si="0"/>
        <v>0</v>
      </c>
    </row>
    <row r="29" spans="1:8" s="10" customFormat="1" ht="13.5" customHeight="1">
      <c r="A29" s="154" t="s">
        <v>36</v>
      </c>
      <c r="E29" s="271"/>
      <c r="F29" s="225"/>
      <c r="G29" s="275"/>
      <c r="H29" s="276">
        <f t="shared" si="0"/>
        <v>0</v>
      </c>
    </row>
    <row r="30" spans="1:8" s="10" customFormat="1" ht="13.5" customHeight="1">
      <c r="A30" s="154"/>
      <c r="E30" s="271"/>
      <c r="F30" s="225"/>
      <c r="G30" s="275"/>
      <c r="H30" s="276"/>
    </row>
    <row r="31" spans="1:8" s="10" customFormat="1" ht="13.5" customHeight="1">
      <c r="A31" s="154" t="s">
        <v>150</v>
      </c>
      <c r="E31" s="271"/>
      <c r="F31" s="225"/>
      <c r="G31" s="275"/>
      <c r="H31" s="276">
        <f t="shared" si="0"/>
        <v>0</v>
      </c>
    </row>
    <row r="32" spans="1:8" s="10" customFormat="1" ht="13.5" customHeight="1">
      <c r="A32" s="154"/>
      <c r="E32" s="272"/>
      <c r="F32" s="269"/>
      <c r="G32" s="277"/>
      <c r="H32" s="276">
        <f t="shared" si="0"/>
        <v>0</v>
      </c>
    </row>
    <row r="33" spans="1:8" s="10" customFormat="1" ht="13.5" customHeight="1">
      <c r="A33" s="154"/>
      <c r="C33" s="157"/>
      <c r="D33" s="158"/>
      <c r="E33" s="273"/>
      <c r="F33" s="269"/>
      <c r="G33" s="277"/>
      <c r="H33" s="276">
        <f t="shared" si="0"/>
        <v>0</v>
      </c>
    </row>
    <row r="34" spans="1:8" s="291" customFormat="1" ht="21" customHeight="1">
      <c r="A34" s="161"/>
      <c r="B34" s="162"/>
      <c r="C34" s="162"/>
      <c r="D34" s="163"/>
      <c r="E34" s="274"/>
      <c r="F34" s="270"/>
      <c r="G34" s="278"/>
      <c r="H34" s="276">
        <f t="shared" si="0"/>
        <v>0</v>
      </c>
    </row>
    <row r="35" spans="1:8" s="36" customFormat="1" ht="21" customHeight="1">
      <c r="A35" s="214" t="s">
        <v>38</v>
      </c>
      <c r="B35" s="215"/>
      <c r="C35" s="215"/>
      <c r="D35" s="215"/>
      <c r="E35" s="237"/>
      <c r="F35" s="237"/>
      <c r="G35" s="279"/>
      <c r="H35" s="280">
        <f>SUM(H14:H34)</f>
        <v>0</v>
      </c>
    </row>
    <row r="36" spans="1:8" s="37" customFormat="1" ht="21" customHeight="1">
      <c r="A36" s="218" t="s">
        <v>39</v>
      </c>
      <c r="B36" s="219"/>
      <c r="C36" s="219"/>
      <c r="D36" s="238"/>
      <c r="E36" s="239"/>
      <c r="F36" s="240"/>
      <c r="G36" s="281"/>
      <c r="H36" s="282">
        <f>E36*G36</f>
        <v>0</v>
      </c>
    </row>
    <row r="37" spans="1:8" s="36" customFormat="1" ht="21" customHeight="1">
      <c r="A37" s="214" t="s">
        <v>40</v>
      </c>
      <c r="B37" s="215"/>
      <c r="C37" s="215"/>
      <c r="D37" s="215"/>
      <c r="E37" s="168"/>
      <c r="F37" s="168"/>
      <c r="G37" s="283"/>
      <c r="H37" s="284">
        <f>H36</f>
        <v>0</v>
      </c>
    </row>
    <row r="38" spans="1:8" s="36" customFormat="1" ht="21" customHeight="1">
      <c r="A38" s="241" t="s">
        <v>41</v>
      </c>
      <c r="B38" s="242"/>
      <c r="C38" s="242"/>
      <c r="D38" s="242"/>
      <c r="E38" s="168"/>
      <c r="F38" s="168"/>
      <c r="G38" s="285"/>
      <c r="H38" s="280">
        <f>SUM(H35+H37)</f>
        <v>0</v>
      </c>
    </row>
    <row r="39" spans="1:8" s="36" customFormat="1" ht="21" customHeight="1">
      <c r="A39" s="243"/>
      <c r="B39" s="243"/>
      <c r="C39" s="243"/>
      <c r="D39" s="243"/>
      <c r="E39" s="244"/>
      <c r="F39" s="244"/>
      <c r="G39" s="245"/>
      <c r="H39" s="245"/>
    </row>
    <row r="40" spans="1:8" s="36" customFormat="1" ht="21" customHeight="1">
      <c r="A40" s="287" t="s">
        <v>194</v>
      </c>
      <c r="B40" s="243"/>
      <c r="C40" s="243"/>
      <c r="D40" s="243"/>
      <c r="E40" s="244"/>
      <c r="F40" s="244"/>
      <c r="G40" s="245"/>
      <c r="H40" s="245"/>
    </row>
    <row r="41" spans="1:8" s="36" customFormat="1" ht="21" customHeight="1">
      <c r="A41" s="243" t="s">
        <v>168</v>
      </c>
      <c r="B41" s="243"/>
      <c r="C41" s="243"/>
      <c r="D41" s="243"/>
      <c r="E41" s="244"/>
      <c r="F41" s="244"/>
      <c r="G41" s="245"/>
      <c r="H41" s="245"/>
    </row>
    <row r="42" spans="1:8" s="10" customFormat="1" ht="19.5" customHeight="1">
      <c r="A42" s="175" t="s">
        <v>169</v>
      </c>
      <c r="B42" s="33"/>
      <c r="C42" s="33"/>
      <c r="D42" s="33"/>
      <c r="E42" s="33"/>
      <c r="F42" s="33"/>
      <c r="H42" s="33"/>
    </row>
    <row r="43" spans="1:8" s="10" customFormat="1">
      <c r="A43" s="33"/>
      <c r="B43" s="33"/>
      <c r="C43" s="33"/>
      <c r="D43" s="33"/>
      <c r="E43" s="33"/>
      <c r="F43" s="33"/>
      <c r="H43" s="33"/>
    </row>
    <row r="44" spans="1:8" s="10" customFormat="1" ht="15.75">
      <c r="A44" s="33"/>
      <c r="B44" s="33"/>
      <c r="C44" s="33"/>
      <c r="D44" s="33"/>
      <c r="E44" s="33"/>
      <c r="F44" s="33"/>
      <c r="G44" s="38" t="s">
        <v>16</v>
      </c>
      <c r="H44" s="38"/>
    </row>
    <row r="45" spans="1:8" s="10" customFormat="1" ht="15.75">
      <c r="A45" s="33"/>
      <c r="B45" s="33"/>
      <c r="C45" s="33"/>
      <c r="D45" s="33"/>
      <c r="E45" s="33"/>
      <c r="F45" s="33"/>
      <c r="G45" s="38"/>
      <c r="H45" s="38"/>
    </row>
    <row r="46" spans="1:8" s="10" customFormat="1">
      <c r="A46" s="33"/>
      <c r="B46" s="33"/>
      <c r="C46" s="33"/>
      <c r="D46" s="33"/>
      <c r="E46" s="33"/>
      <c r="F46" s="33"/>
      <c r="G46" s="33"/>
      <c r="H46" s="33"/>
    </row>
    <row r="47" spans="1:8" s="10" customFormat="1"/>
    <row r="48" spans="1:8" s="10" customFormat="1"/>
    <row r="49" spans="7:8" s="10" customFormat="1" ht="15.75">
      <c r="G49" s="38"/>
      <c r="H49" s="38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showGridLines="0" topLeftCell="A4" workbookViewId="0">
      <selection activeCell="F18" sqref="F18"/>
    </sheetView>
  </sheetViews>
  <sheetFormatPr defaultColWidth="11.42578125" defaultRowHeight="12.75"/>
  <cols>
    <col min="1" max="4" width="11.42578125" style="10" customWidth="1"/>
    <col min="5" max="5" width="9.42578125" style="10" customWidth="1"/>
    <col min="6" max="6" width="13.42578125" style="10" customWidth="1"/>
    <col min="7" max="16384" width="11.42578125" style="10"/>
  </cols>
  <sheetData>
    <row r="1" spans="1:8" ht="21" customHeight="1">
      <c r="A1" s="7" t="s">
        <v>0</v>
      </c>
      <c r="B1" s="8"/>
      <c r="C1" s="9" t="s">
        <v>1</v>
      </c>
      <c r="D1" s="9"/>
      <c r="E1" s="9"/>
      <c r="F1" s="8"/>
      <c r="G1" s="9" t="s">
        <v>50</v>
      </c>
      <c r="H1" s="8"/>
    </row>
    <row r="2" spans="1:8" ht="21" customHeight="1">
      <c r="A2" s="11"/>
      <c r="B2" s="12"/>
      <c r="C2" s="13"/>
      <c r="D2" s="14"/>
      <c r="E2" s="14"/>
      <c r="F2" s="14"/>
      <c r="G2" s="11"/>
      <c r="H2" s="15"/>
    </row>
    <row r="3" spans="1:8" ht="21" customHeight="1">
      <c r="A3" s="16"/>
      <c r="B3" s="16"/>
      <c r="C3" s="16"/>
      <c r="D3" s="16"/>
      <c r="E3" s="16"/>
      <c r="F3" s="16"/>
      <c r="G3" s="16"/>
      <c r="H3" s="16"/>
    </row>
    <row r="5" spans="1:8">
      <c r="A5" s="17" t="s">
        <v>2</v>
      </c>
      <c r="B5" s="17"/>
      <c r="C5" s="17"/>
      <c r="D5" s="17"/>
      <c r="E5" s="17"/>
      <c r="F5" s="17"/>
      <c r="G5" s="17"/>
      <c r="H5" s="17"/>
    </row>
    <row r="6" spans="1:8">
      <c r="A6" s="17" t="s">
        <v>3</v>
      </c>
      <c r="B6" s="17"/>
      <c r="C6" s="17"/>
      <c r="D6" s="17"/>
      <c r="E6" s="17"/>
      <c r="F6" s="17"/>
      <c r="G6" s="17"/>
      <c r="H6" s="17"/>
    </row>
    <row r="8" spans="1:8">
      <c r="A8" s="10" t="s">
        <v>24</v>
      </c>
    </row>
    <row r="9" spans="1:8">
      <c r="A9" s="10" t="s">
        <v>42</v>
      </c>
      <c r="H9" s="124" t="s">
        <v>6</v>
      </c>
    </row>
    <row r="10" spans="1:8">
      <c r="H10" s="125"/>
    </row>
    <row r="11" spans="1:8">
      <c r="A11" s="20" t="s">
        <v>10</v>
      </c>
      <c r="B11" s="149"/>
      <c r="C11" s="150"/>
      <c r="D11" s="150"/>
      <c r="E11" s="195"/>
      <c r="F11" s="21" t="s">
        <v>26</v>
      </c>
      <c r="G11" s="21" t="s">
        <v>8</v>
      </c>
      <c r="H11" s="129" t="s">
        <v>9</v>
      </c>
    </row>
    <row r="12" spans="1:8">
      <c r="A12" s="27"/>
      <c r="B12" s="18"/>
      <c r="C12" s="33"/>
      <c r="D12" s="33"/>
      <c r="E12" s="198"/>
      <c r="F12" s="152" t="s">
        <v>28</v>
      </c>
      <c r="G12" s="152" t="s">
        <v>12</v>
      </c>
      <c r="H12" s="189" t="s">
        <v>30</v>
      </c>
    </row>
    <row r="13" spans="1:8">
      <c r="A13" s="29"/>
      <c r="B13" s="23"/>
      <c r="C13" s="23"/>
      <c r="D13" s="23"/>
      <c r="E13" s="23"/>
      <c r="F13" s="24" t="s">
        <v>31</v>
      </c>
      <c r="G13" s="30"/>
      <c r="H13" s="230"/>
    </row>
    <row r="14" spans="1:8" ht="13.5" customHeight="1">
      <c r="A14" s="154"/>
      <c r="E14" s="198"/>
      <c r="F14" s="155"/>
      <c r="G14" s="156"/>
      <c r="H14" s="190"/>
    </row>
    <row r="15" spans="1:8" ht="13.5" customHeight="1">
      <c r="A15" s="154" t="s">
        <v>147</v>
      </c>
      <c r="E15" s="198"/>
      <c r="F15" s="155"/>
      <c r="G15" s="156"/>
      <c r="H15" s="190"/>
    </row>
    <row r="16" spans="1:8" ht="13.5" customHeight="1">
      <c r="A16" s="154" t="s">
        <v>33</v>
      </c>
      <c r="E16" s="198"/>
      <c r="F16" s="155"/>
      <c r="G16" s="156"/>
      <c r="H16" s="190">
        <f t="shared" ref="H16:H31" si="0">F16*G16</f>
        <v>0</v>
      </c>
    </row>
    <row r="17" spans="1:8" ht="13.5" customHeight="1">
      <c r="A17" s="154" t="s">
        <v>34</v>
      </c>
      <c r="E17" s="198"/>
      <c r="F17" s="155"/>
      <c r="G17" s="156"/>
      <c r="H17" s="190">
        <f t="shared" si="0"/>
        <v>0</v>
      </c>
    </row>
    <row r="18" spans="1:8" ht="13.5" customHeight="1">
      <c r="A18" s="154" t="s">
        <v>35</v>
      </c>
      <c r="E18" s="198"/>
      <c r="F18" s="155"/>
      <c r="G18" s="156"/>
      <c r="H18" s="190">
        <f t="shared" si="0"/>
        <v>0</v>
      </c>
    </row>
    <row r="19" spans="1:8" ht="13.5" customHeight="1">
      <c r="A19" s="154"/>
      <c r="E19" s="198"/>
      <c r="F19" s="155"/>
      <c r="G19" s="156"/>
      <c r="H19" s="190"/>
    </row>
    <row r="20" spans="1:8" ht="13.5" customHeight="1">
      <c r="A20" s="154" t="s">
        <v>33</v>
      </c>
      <c r="E20" s="198"/>
      <c r="F20" s="155"/>
      <c r="G20" s="156"/>
      <c r="H20" s="190">
        <f t="shared" si="0"/>
        <v>0</v>
      </c>
    </row>
    <row r="21" spans="1:8" ht="13.5" customHeight="1">
      <c r="A21" s="154" t="s">
        <v>34</v>
      </c>
      <c r="E21" s="198"/>
      <c r="F21" s="155"/>
      <c r="G21" s="156"/>
      <c r="H21" s="190">
        <f t="shared" si="0"/>
        <v>0</v>
      </c>
    </row>
    <row r="22" spans="1:8" ht="13.5" customHeight="1">
      <c r="A22" s="154" t="s">
        <v>35</v>
      </c>
      <c r="E22" s="198"/>
      <c r="F22" s="155"/>
      <c r="G22" s="156"/>
      <c r="H22" s="190">
        <f t="shared" si="0"/>
        <v>0</v>
      </c>
    </row>
    <row r="23" spans="1:8" ht="13.5" customHeight="1">
      <c r="A23" s="154"/>
      <c r="E23" s="198"/>
      <c r="F23" s="155"/>
      <c r="G23" s="156"/>
      <c r="H23" s="190"/>
    </row>
    <row r="24" spans="1:8" ht="13.5" customHeight="1">
      <c r="A24" s="154" t="s">
        <v>33</v>
      </c>
      <c r="E24" s="198"/>
      <c r="F24" s="155"/>
      <c r="G24" s="156"/>
      <c r="H24" s="190"/>
    </row>
    <row r="25" spans="1:8" ht="13.5" customHeight="1">
      <c r="A25" s="154" t="s">
        <v>34</v>
      </c>
      <c r="E25" s="198"/>
      <c r="F25" s="155"/>
      <c r="G25" s="156"/>
      <c r="H25" s="190">
        <f t="shared" si="0"/>
        <v>0</v>
      </c>
    </row>
    <row r="26" spans="1:8" ht="13.5" customHeight="1">
      <c r="A26" s="154" t="s">
        <v>35</v>
      </c>
      <c r="E26" s="198"/>
      <c r="F26" s="155"/>
      <c r="G26" s="156"/>
      <c r="H26" s="190">
        <f t="shared" si="0"/>
        <v>0</v>
      </c>
    </row>
    <row r="27" spans="1:8" ht="13.5" customHeight="1">
      <c r="A27" s="154"/>
      <c r="E27" s="198"/>
      <c r="F27" s="155"/>
      <c r="G27" s="156"/>
      <c r="H27" s="190">
        <f t="shared" si="0"/>
        <v>0</v>
      </c>
    </row>
    <row r="28" spans="1:8" ht="13.5" customHeight="1">
      <c r="A28" s="154" t="s">
        <v>149</v>
      </c>
      <c r="E28" s="198"/>
      <c r="F28" s="155"/>
      <c r="G28" s="156"/>
      <c r="H28" s="190"/>
    </row>
    <row r="29" spans="1:8" ht="13.5" customHeight="1">
      <c r="A29" s="154"/>
      <c r="E29" s="198"/>
      <c r="F29" s="155"/>
      <c r="G29" s="156"/>
      <c r="H29" s="190">
        <f t="shared" si="0"/>
        <v>0</v>
      </c>
    </row>
    <row r="30" spans="1:8" ht="13.5" customHeight="1">
      <c r="A30" s="154"/>
      <c r="E30" s="198"/>
      <c r="F30" s="155"/>
      <c r="G30" s="156"/>
      <c r="H30" s="190">
        <f t="shared" si="0"/>
        <v>0</v>
      </c>
    </row>
    <row r="31" spans="1:8" ht="13.5" customHeight="1">
      <c r="A31" s="154"/>
      <c r="E31" s="198"/>
      <c r="F31" s="155"/>
      <c r="G31" s="156"/>
      <c r="H31" s="190">
        <f t="shared" si="0"/>
        <v>0</v>
      </c>
    </row>
    <row r="32" spans="1:8" s="36" customFormat="1" ht="21" customHeight="1">
      <c r="A32" s="214" t="s">
        <v>37</v>
      </c>
      <c r="B32" s="215"/>
      <c r="C32" s="215"/>
      <c r="D32" s="215"/>
      <c r="E32" s="216"/>
      <c r="F32" s="217"/>
      <c r="G32" s="169"/>
      <c r="H32" s="192">
        <f>SUM(H14:H31)</f>
        <v>0</v>
      </c>
    </row>
    <row r="33" spans="1:8" s="37" customFormat="1" ht="21" customHeight="1">
      <c r="A33" s="218" t="s">
        <v>144</v>
      </c>
      <c r="B33" s="219"/>
      <c r="C33" s="219"/>
      <c r="D33" s="219"/>
      <c r="E33" s="220"/>
      <c r="F33" s="221"/>
      <c r="G33" s="222"/>
      <c r="H33" s="231">
        <f>H32/100*20</f>
        <v>0</v>
      </c>
    </row>
    <row r="34" spans="1:8" s="36" customFormat="1" ht="21" customHeight="1">
      <c r="A34" s="214" t="s">
        <v>38</v>
      </c>
      <c r="B34" s="215"/>
      <c r="C34" s="215"/>
      <c r="D34" s="215"/>
      <c r="E34" s="216"/>
      <c r="F34" s="217"/>
      <c r="G34" s="169"/>
      <c r="H34" s="192">
        <f>H32+H33</f>
        <v>0</v>
      </c>
    </row>
    <row r="35" spans="1:8" s="37" customFormat="1" ht="21" customHeight="1">
      <c r="A35" s="218" t="s">
        <v>43</v>
      </c>
      <c r="B35" s="219"/>
      <c r="C35" s="219"/>
      <c r="D35" s="219"/>
      <c r="E35" s="220"/>
      <c r="F35" s="221" t="s">
        <v>20</v>
      </c>
      <c r="G35" s="223" t="s">
        <v>44</v>
      </c>
      <c r="H35" s="232" t="s">
        <v>13</v>
      </c>
    </row>
    <row r="36" spans="1:8" s="37" customFormat="1" ht="21" customHeight="1">
      <c r="A36" s="179" t="s">
        <v>45</v>
      </c>
      <c r="B36" s="180"/>
      <c r="C36" s="180"/>
      <c r="D36" s="180"/>
      <c r="E36" s="224"/>
      <c r="F36" s="225"/>
      <c r="G36" s="183"/>
      <c r="H36" s="233"/>
    </row>
    <row r="37" spans="1:8" s="37" customFormat="1" ht="21" customHeight="1">
      <c r="A37" s="226" t="s">
        <v>46</v>
      </c>
      <c r="B37" s="227"/>
      <c r="C37" s="227"/>
      <c r="D37" s="227"/>
      <c r="E37" s="228"/>
      <c r="F37" s="221"/>
      <c r="G37" s="222"/>
      <c r="H37" s="231">
        <f>F37*G37</f>
        <v>0</v>
      </c>
    </row>
    <row r="38" spans="1:8" s="37" customFormat="1" ht="21" customHeight="1">
      <c r="A38" s="179" t="s">
        <v>47</v>
      </c>
      <c r="B38" s="180"/>
      <c r="C38" s="180"/>
      <c r="D38" s="180"/>
      <c r="E38" s="224"/>
      <c r="F38" s="225"/>
      <c r="G38" s="183"/>
      <c r="H38" s="233"/>
    </row>
    <row r="39" spans="1:8" s="37" customFormat="1" ht="21" customHeight="1">
      <c r="A39" s="179" t="s">
        <v>48</v>
      </c>
      <c r="B39" s="180"/>
      <c r="C39" s="180"/>
      <c r="D39" s="180"/>
      <c r="E39" s="224"/>
      <c r="F39" s="225"/>
      <c r="G39" s="183"/>
      <c r="H39" s="233">
        <f>F39*G39</f>
        <v>0</v>
      </c>
    </row>
    <row r="40" spans="1:8" s="37" customFormat="1" ht="21" customHeight="1">
      <c r="A40" s="218" t="s">
        <v>49</v>
      </c>
      <c r="B40" s="219"/>
      <c r="C40" s="219"/>
      <c r="D40" s="219"/>
      <c r="E40" s="220"/>
      <c r="F40" s="221"/>
      <c r="G40" s="222"/>
      <c r="H40" s="231">
        <f>F40*G40</f>
        <v>0</v>
      </c>
    </row>
    <row r="41" spans="1:8" s="36" customFormat="1" ht="21" customHeight="1">
      <c r="A41" s="214" t="s">
        <v>40</v>
      </c>
      <c r="B41" s="215"/>
      <c r="C41" s="215"/>
      <c r="D41" s="215"/>
      <c r="E41" s="216"/>
      <c r="F41" s="217"/>
      <c r="G41" s="169"/>
      <c r="H41" s="192">
        <f>H37+H39+H40</f>
        <v>0</v>
      </c>
    </row>
    <row r="42" spans="1:8" s="36" customFormat="1" ht="21" customHeight="1">
      <c r="A42" s="214" t="s">
        <v>41</v>
      </c>
      <c r="B42" s="215"/>
      <c r="C42" s="215"/>
      <c r="D42" s="215"/>
      <c r="E42" s="215"/>
      <c r="F42" s="168"/>
      <c r="G42" s="229"/>
      <c r="H42" s="234">
        <f>H34+H41</f>
        <v>0</v>
      </c>
    </row>
    <row r="45" spans="1:8" ht="15.75">
      <c r="G45" s="211" t="s">
        <v>16</v>
      </c>
      <c r="H45" s="211"/>
    </row>
  </sheetData>
  <sheetProtection password="CC14" sheet="1" objects="1" scenarios="1" selectLockedCell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8"/>
  <sheetViews>
    <sheetView showGridLines="0" topLeftCell="A7" workbookViewId="0">
      <selection activeCell="D2" sqref="D2"/>
    </sheetView>
  </sheetViews>
  <sheetFormatPr defaultColWidth="11.42578125" defaultRowHeight="12.75"/>
  <cols>
    <col min="1" max="16384" width="11.42578125" style="1"/>
  </cols>
  <sheetData>
    <row r="1" spans="1:8" ht="21" customHeight="1">
      <c r="A1" s="7" t="s">
        <v>0</v>
      </c>
      <c r="B1" s="8"/>
      <c r="C1" s="9" t="s">
        <v>1</v>
      </c>
      <c r="D1" s="9"/>
      <c r="E1" s="9"/>
      <c r="F1" s="8"/>
      <c r="G1" s="9" t="s">
        <v>69</v>
      </c>
      <c r="H1" s="8"/>
    </row>
    <row r="2" spans="1:8" ht="21" customHeight="1">
      <c r="A2" s="11"/>
      <c r="B2" s="12"/>
      <c r="C2" s="13"/>
      <c r="D2" s="14"/>
      <c r="E2" s="14"/>
      <c r="F2" s="14"/>
      <c r="G2" s="11"/>
      <c r="H2" s="15"/>
    </row>
    <row r="3" spans="1:8" ht="21" customHeight="1">
      <c r="A3" s="16"/>
      <c r="B3" s="16"/>
      <c r="C3" s="16"/>
      <c r="D3" s="16"/>
      <c r="E3" s="16"/>
      <c r="F3" s="16"/>
      <c r="G3" s="16"/>
      <c r="H3" s="16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17" t="s">
        <v>2</v>
      </c>
      <c r="B5" s="17"/>
      <c r="C5" s="17"/>
      <c r="D5" s="17"/>
      <c r="E5" s="17"/>
      <c r="F5" s="17"/>
      <c r="G5" s="17"/>
      <c r="H5" s="17"/>
    </row>
    <row r="6" spans="1:8">
      <c r="A6" s="17" t="s">
        <v>3</v>
      </c>
      <c r="B6" s="17"/>
      <c r="C6" s="17"/>
      <c r="D6" s="17"/>
      <c r="E6" s="17"/>
      <c r="F6" s="17"/>
      <c r="G6" s="17"/>
      <c r="H6" s="17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 t="s">
        <v>51</v>
      </c>
      <c r="B8" s="10"/>
      <c r="C8" s="10"/>
      <c r="D8" s="10"/>
      <c r="E8" s="10"/>
      <c r="F8" s="10"/>
      <c r="G8" s="10"/>
      <c r="H8" s="10"/>
    </row>
    <row r="9" spans="1:8">
      <c r="A9" s="10" t="s">
        <v>52</v>
      </c>
      <c r="B9" s="10"/>
      <c r="C9" s="10"/>
      <c r="D9" s="10"/>
      <c r="E9" s="10"/>
      <c r="F9" s="10"/>
      <c r="G9" s="10"/>
      <c r="H9" s="124" t="s">
        <v>6</v>
      </c>
    </row>
    <row r="10" spans="1:8">
      <c r="A10" s="10"/>
      <c r="B10" s="10"/>
      <c r="C10" s="10"/>
      <c r="D10" s="10"/>
      <c r="E10" s="10"/>
      <c r="F10" s="10"/>
      <c r="G10" s="10"/>
      <c r="H10" s="125"/>
    </row>
    <row r="11" spans="1:8">
      <c r="A11" s="20" t="s">
        <v>10</v>
      </c>
      <c r="B11" s="149"/>
      <c r="C11" s="150"/>
      <c r="D11" s="150"/>
      <c r="E11" s="195"/>
      <c r="F11" s="21" t="s">
        <v>20</v>
      </c>
      <c r="G11" s="21" t="s">
        <v>8</v>
      </c>
      <c r="H11" s="129" t="s">
        <v>9</v>
      </c>
    </row>
    <row r="12" spans="1:8">
      <c r="A12" s="24"/>
      <c r="B12" s="22"/>
      <c r="C12" s="23"/>
      <c r="D12" s="23"/>
      <c r="E12" s="196"/>
      <c r="F12" s="25"/>
      <c r="G12" s="25" t="s">
        <v>12</v>
      </c>
      <c r="H12" s="132" t="s">
        <v>30</v>
      </c>
    </row>
    <row r="13" spans="1:8">
      <c r="A13" s="154"/>
      <c r="B13" s="33"/>
      <c r="C13" s="33"/>
      <c r="D13" s="33"/>
      <c r="E13" s="33"/>
      <c r="F13" s="26"/>
      <c r="G13" s="197"/>
      <c r="H13" s="190"/>
    </row>
    <row r="14" spans="1:8" ht="13.5" customHeight="1">
      <c r="A14" s="154" t="s">
        <v>53</v>
      </c>
      <c r="B14" s="10"/>
      <c r="C14" s="10"/>
      <c r="D14" s="10"/>
      <c r="E14" s="198"/>
      <c r="F14" s="155"/>
      <c r="G14" s="156"/>
      <c r="H14" s="190"/>
    </row>
    <row r="15" spans="1:8" ht="13.5" customHeight="1">
      <c r="A15" s="154"/>
      <c r="B15" s="10"/>
      <c r="C15" s="10"/>
      <c r="D15" s="10"/>
      <c r="E15" s="198"/>
      <c r="F15" s="155"/>
      <c r="G15" s="156"/>
      <c r="H15" s="190"/>
    </row>
    <row r="16" spans="1:8" ht="13.5" customHeight="1">
      <c r="A16" s="154" t="s">
        <v>54</v>
      </c>
      <c r="B16" s="10"/>
      <c r="C16" s="10"/>
      <c r="D16" s="10"/>
      <c r="E16" s="198"/>
      <c r="F16" s="199"/>
      <c r="G16" s="156"/>
      <c r="H16" s="190">
        <f t="shared" ref="H16:H30" si="0">F16*G16</f>
        <v>0</v>
      </c>
    </row>
    <row r="17" spans="1:8" ht="13.5" customHeight="1">
      <c r="A17" s="154" t="s">
        <v>55</v>
      </c>
      <c r="B17" s="10"/>
      <c r="C17" s="10"/>
      <c r="D17" s="10"/>
      <c r="E17" s="198"/>
      <c r="F17" s="199"/>
      <c r="G17" s="156"/>
      <c r="H17" s="190">
        <f t="shared" si="0"/>
        <v>0</v>
      </c>
    </row>
    <row r="18" spans="1:8" ht="13.5" customHeight="1">
      <c r="A18" s="154" t="s">
        <v>56</v>
      </c>
      <c r="B18" s="10"/>
      <c r="C18" s="10"/>
      <c r="D18" s="10"/>
      <c r="E18" s="198"/>
      <c r="F18" s="155"/>
      <c r="G18" s="156"/>
      <c r="H18" s="190">
        <f t="shared" si="0"/>
        <v>0</v>
      </c>
    </row>
    <row r="19" spans="1:8" ht="13.5" customHeight="1">
      <c r="A19" s="154"/>
      <c r="B19" s="10"/>
      <c r="C19" s="10"/>
      <c r="D19" s="10"/>
      <c r="E19" s="198"/>
      <c r="F19" s="155"/>
      <c r="G19" s="156"/>
      <c r="H19" s="190"/>
    </row>
    <row r="20" spans="1:8" ht="13.5" customHeight="1">
      <c r="A20" s="154"/>
      <c r="B20" s="10"/>
      <c r="C20" s="10"/>
      <c r="D20" s="10"/>
      <c r="E20" s="198"/>
      <c r="F20" s="155"/>
      <c r="G20" s="156"/>
      <c r="H20" s="190"/>
    </row>
    <row r="21" spans="1:8" ht="13.5" customHeight="1">
      <c r="A21" s="154" t="s">
        <v>57</v>
      </c>
      <c r="B21" s="10"/>
      <c r="C21" s="10"/>
      <c r="D21" s="10"/>
      <c r="E21" s="198"/>
      <c r="F21" s="155"/>
      <c r="G21" s="156"/>
      <c r="H21" s="190"/>
    </row>
    <row r="22" spans="1:8" ht="13.5" customHeight="1">
      <c r="A22" s="154" t="s">
        <v>58</v>
      </c>
      <c r="B22" s="10"/>
      <c r="C22" s="10"/>
      <c r="D22" s="10"/>
      <c r="E22" s="198"/>
      <c r="F22" s="155"/>
      <c r="G22" s="156"/>
      <c r="H22" s="190"/>
    </row>
    <row r="23" spans="1:8" ht="13.5" customHeight="1">
      <c r="A23" s="154" t="s">
        <v>59</v>
      </c>
      <c r="B23" s="10"/>
      <c r="C23" s="10"/>
      <c r="D23" s="10"/>
      <c r="E23" s="198"/>
      <c r="F23" s="199"/>
      <c r="G23" s="156"/>
      <c r="H23" s="190">
        <f t="shared" si="0"/>
        <v>0</v>
      </c>
    </row>
    <row r="24" spans="1:8" ht="13.5" customHeight="1">
      <c r="A24" s="154" t="s">
        <v>60</v>
      </c>
      <c r="B24" s="10"/>
      <c r="C24" s="10"/>
      <c r="D24" s="10"/>
      <c r="E24" s="198"/>
      <c r="F24" s="155"/>
      <c r="G24" s="156"/>
      <c r="H24" s="190">
        <f t="shared" si="0"/>
        <v>0</v>
      </c>
    </row>
    <row r="25" spans="1:8" ht="13.5" customHeight="1">
      <c r="A25" s="154" t="s">
        <v>61</v>
      </c>
      <c r="B25" s="10"/>
      <c r="C25" s="10"/>
      <c r="D25" s="10"/>
      <c r="E25" s="198"/>
      <c r="F25" s="155"/>
      <c r="G25" s="156"/>
      <c r="H25" s="190">
        <f t="shared" si="0"/>
        <v>0</v>
      </c>
    </row>
    <row r="26" spans="1:8" ht="13.5" customHeight="1">
      <c r="A26" s="154"/>
      <c r="B26" s="10"/>
      <c r="C26" s="10"/>
      <c r="D26" s="10"/>
      <c r="E26" s="198"/>
      <c r="F26" s="155"/>
      <c r="G26" s="156"/>
      <c r="H26" s="190"/>
    </row>
    <row r="27" spans="1:8" ht="13.5" customHeight="1">
      <c r="A27" s="154" t="s">
        <v>62</v>
      </c>
      <c r="B27" s="10"/>
      <c r="C27" s="10"/>
      <c r="D27" s="10"/>
      <c r="E27" s="198"/>
      <c r="F27" s="155"/>
      <c r="G27" s="156"/>
      <c r="H27" s="190"/>
    </row>
    <row r="28" spans="1:8" ht="13.5" customHeight="1">
      <c r="A28" s="154"/>
      <c r="B28" s="10"/>
      <c r="C28" s="10"/>
      <c r="D28" s="10"/>
      <c r="E28" s="198"/>
      <c r="F28" s="155"/>
      <c r="G28" s="156"/>
      <c r="H28" s="190"/>
    </row>
    <row r="29" spans="1:8" ht="13.5" customHeight="1">
      <c r="A29" s="154" t="s">
        <v>63</v>
      </c>
      <c r="B29" s="10"/>
      <c r="C29" s="10"/>
      <c r="D29" s="10"/>
      <c r="E29" s="198"/>
      <c r="F29" s="155"/>
      <c r="G29" s="156"/>
      <c r="H29" s="190">
        <f t="shared" si="0"/>
        <v>0</v>
      </c>
    </row>
    <row r="30" spans="1:8" ht="13.5" customHeight="1">
      <c r="A30" s="154" t="s">
        <v>64</v>
      </c>
      <c r="B30" s="10"/>
      <c r="C30" s="10"/>
      <c r="D30" s="10"/>
      <c r="E30" s="198"/>
      <c r="F30" s="155"/>
      <c r="G30" s="156"/>
      <c r="H30" s="190">
        <f t="shared" si="0"/>
        <v>0</v>
      </c>
    </row>
    <row r="31" spans="1:8" ht="13.5" customHeight="1">
      <c r="A31" s="154" t="s">
        <v>65</v>
      </c>
      <c r="B31" s="10"/>
      <c r="C31" s="10"/>
      <c r="D31" s="10"/>
      <c r="E31" s="198"/>
      <c r="F31" s="155"/>
      <c r="G31" s="156"/>
      <c r="H31" s="190">
        <f>F31*G31</f>
        <v>0</v>
      </c>
    </row>
    <row r="32" spans="1:8" ht="13.5" customHeight="1">
      <c r="A32" s="29"/>
      <c r="B32" s="23"/>
      <c r="C32" s="23"/>
      <c r="D32" s="23"/>
      <c r="E32" s="196"/>
      <c r="F32" s="200"/>
      <c r="G32" s="201"/>
      <c r="H32" s="212"/>
    </row>
    <row r="33" spans="1:8" s="4" customFormat="1" ht="21" customHeight="1">
      <c r="A33" s="202" t="s">
        <v>66</v>
      </c>
      <c r="B33" s="203"/>
      <c r="C33" s="203"/>
      <c r="D33" s="203"/>
      <c r="E33" s="203"/>
      <c r="F33" s="203"/>
      <c r="G33" s="204"/>
      <c r="H33" s="213">
        <f>H16+H23+H29</f>
        <v>0</v>
      </c>
    </row>
    <row r="34" spans="1:8" ht="21" customHeight="1">
      <c r="A34" s="202" t="s">
        <v>67</v>
      </c>
      <c r="B34" s="203"/>
      <c r="C34" s="203"/>
      <c r="D34" s="203"/>
      <c r="E34" s="203"/>
      <c r="F34" s="203"/>
      <c r="G34" s="204"/>
      <c r="H34" s="213">
        <f>SUM(H13:H32)-H33</f>
        <v>0</v>
      </c>
    </row>
    <row r="35" spans="1:8" ht="21" customHeight="1">
      <c r="A35" s="202" t="s">
        <v>41</v>
      </c>
      <c r="B35" s="203"/>
      <c r="C35" s="203"/>
      <c r="D35" s="203"/>
      <c r="E35" s="203"/>
      <c r="F35" s="203"/>
      <c r="G35" s="204"/>
      <c r="H35" s="213">
        <f>H33+H34</f>
        <v>0</v>
      </c>
    </row>
    <row r="36" spans="1:8" ht="13.5" customHeight="1">
      <c r="A36" s="154" t="s">
        <v>68</v>
      </c>
      <c r="B36" s="33"/>
      <c r="C36" s="33"/>
      <c r="D36" s="33"/>
      <c r="E36" s="33"/>
      <c r="F36" s="33"/>
      <c r="G36" s="205"/>
      <c r="H36" s="156"/>
    </row>
    <row r="37" spans="1:8" ht="13.5" customHeight="1">
      <c r="A37" s="154"/>
      <c r="B37" s="33"/>
      <c r="C37" s="33"/>
      <c r="D37" s="33"/>
      <c r="E37" s="33"/>
      <c r="F37" s="33"/>
      <c r="G37" s="205"/>
      <c r="H37" s="156"/>
    </row>
    <row r="38" spans="1:8" ht="13.5" customHeight="1">
      <c r="A38" s="154"/>
      <c r="B38" s="33"/>
      <c r="C38" s="33"/>
      <c r="D38" s="33"/>
      <c r="E38" s="33"/>
      <c r="F38" s="33"/>
      <c r="G38" s="205"/>
      <c r="H38" s="156"/>
    </row>
    <row r="39" spans="1:8" ht="13.5" customHeight="1">
      <c r="A39" s="154"/>
      <c r="B39" s="33"/>
      <c r="C39" s="33"/>
      <c r="D39" s="33"/>
      <c r="E39" s="33"/>
      <c r="F39" s="33"/>
      <c r="G39" s="205"/>
      <c r="H39" s="156"/>
    </row>
    <row r="40" spans="1:8" ht="13.5" customHeight="1">
      <c r="A40" s="206"/>
      <c r="B40" s="19"/>
      <c r="C40" s="19"/>
      <c r="D40" s="19"/>
      <c r="E40" s="19"/>
      <c r="F40" s="19"/>
      <c r="G40" s="205"/>
      <c r="H40" s="156"/>
    </row>
    <row r="41" spans="1:8" ht="13.5" customHeight="1">
      <c r="A41" s="154"/>
      <c r="B41" s="33"/>
      <c r="C41" s="33"/>
      <c r="D41" s="33"/>
      <c r="E41" s="33"/>
      <c r="F41" s="33"/>
      <c r="G41" s="205"/>
      <c r="H41" s="156"/>
    </row>
    <row r="42" spans="1:8" ht="13.5" customHeight="1">
      <c r="A42" s="154"/>
      <c r="B42" s="33"/>
      <c r="C42" s="33"/>
      <c r="D42" s="33"/>
      <c r="E42" s="33"/>
      <c r="F42" s="33"/>
      <c r="G42" s="205"/>
      <c r="H42" s="156"/>
    </row>
    <row r="43" spans="1:8" ht="13.5" customHeight="1">
      <c r="A43" s="154"/>
      <c r="B43" s="33"/>
      <c r="C43" s="33"/>
      <c r="D43" s="33"/>
      <c r="E43" s="33"/>
      <c r="F43" s="33"/>
      <c r="G43" s="205"/>
      <c r="H43" s="156"/>
    </row>
    <row r="44" spans="1:8" ht="13.5" customHeight="1">
      <c r="A44" s="154"/>
      <c r="B44" s="33"/>
      <c r="C44" s="33"/>
      <c r="D44" s="33"/>
      <c r="E44" s="33"/>
      <c r="F44" s="33"/>
      <c r="G44" s="205"/>
      <c r="H44" s="156"/>
    </row>
    <row r="45" spans="1:8" ht="13.5" customHeight="1">
      <c r="A45" s="207"/>
      <c r="B45" s="208"/>
      <c r="C45" s="208"/>
      <c r="D45" s="208"/>
      <c r="E45" s="208"/>
      <c r="F45" s="208"/>
      <c r="G45" s="209"/>
      <c r="H45" s="210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 ht="15.75">
      <c r="A48" s="10"/>
      <c r="B48" s="10"/>
      <c r="C48" s="10"/>
      <c r="D48" s="10"/>
      <c r="E48" s="10"/>
      <c r="F48" s="10"/>
      <c r="G48" s="211" t="s">
        <v>16</v>
      </c>
      <c r="H48" s="211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8"/>
  <sheetViews>
    <sheetView showGridLines="0" topLeftCell="A16" workbookViewId="0">
      <selection activeCell="D2" sqref="D2"/>
    </sheetView>
  </sheetViews>
  <sheetFormatPr defaultColWidth="11.42578125" defaultRowHeight="12.75"/>
  <cols>
    <col min="1" max="3" width="11.42578125" customWidth="1"/>
    <col min="4" max="4" width="9.42578125" customWidth="1"/>
    <col min="5" max="5" width="13.42578125" customWidth="1"/>
  </cols>
  <sheetData>
    <row r="1" spans="1:8" s="1" customFormat="1" ht="21" customHeight="1">
      <c r="A1" s="7" t="s">
        <v>0</v>
      </c>
      <c r="B1" s="8"/>
      <c r="C1" s="9" t="s">
        <v>1</v>
      </c>
      <c r="D1" s="9"/>
      <c r="E1" s="9"/>
      <c r="F1" s="8"/>
      <c r="G1" s="9" t="s">
        <v>89</v>
      </c>
      <c r="H1" s="8"/>
    </row>
    <row r="2" spans="1:8" s="1" customFormat="1" ht="21" customHeight="1">
      <c r="A2" s="11"/>
      <c r="B2" s="12"/>
      <c r="C2" s="13"/>
      <c r="D2" s="14"/>
      <c r="E2" s="14"/>
      <c r="F2" s="14"/>
      <c r="G2" s="11"/>
      <c r="H2" s="15"/>
    </row>
    <row r="3" spans="1:8" s="1" customFormat="1" ht="21" customHeight="1">
      <c r="A3" s="16"/>
      <c r="B3" s="16"/>
      <c r="C3" s="16"/>
      <c r="D3" s="16"/>
      <c r="E3" s="16"/>
      <c r="F3" s="16"/>
      <c r="G3" s="16"/>
      <c r="H3" s="16"/>
    </row>
    <row r="4" spans="1:8" s="1" customFormat="1">
      <c r="A4" s="10"/>
      <c r="B4" s="10"/>
      <c r="C4" s="10"/>
      <c r="D4" s="10"/>
      <c r="E4" s="10"/>
      <c r="F4" s="10"/>
      <c r="G4" s="10"/>
      <c r="H4" s="10"/>
    </row>
    <row r="5" spans="1:8" s="1" customFormat="1">
      <c r="A5" s="17" t="s">
        <v>2</v>
      </c>
      <c r="B5" s="17"/>
      <c r="C5" s="17"/>
      <c r="D5" s="17"/>
      <c r="E5" s="17"/>
      <c r="F5" s="17"/>
      <c r="G5" s="17"/>
      <c r="H5" s="17"/>
    </row>
    <row r="6" spans="1:8" s="1" customFormat="1">
      <c r="A6" s="17" t="s">
        <v>3</v>
      </c>
      <c r="B6" s="17"/>
      <c r="C6" s="17"/>
      <c r="D6" s="17"/>
      <c r="E6" s="17"/>
      <c r="F6" s="17"/>
      <c r="G6" s="17"/>
      <c r="H6" s="17"/>
    </row>
    <row r="7" spans="1:8" s="1" customFormat="1">
      <c r="A7" s="10"/>
      <c r="B7" s="10"/>
      <c r="C7" s="10"/>
      <c r="D7" s="10"/>
      <c r="E7" s="10"/>
      <c r="F7" s="10"/>
      <c r="G7" s="10"/>
      <c r="H7" s="125"/>
    </row>
    <row r="8" spans="1:8" s="1" customFormat="1">
      <c r="A8" s="10" t="s">
        <v>51</v>
      </c>
      <c r="B8" s="10"/>
      <c r="C8" s="10"/>
      <c r="D8" s="10"/>
      <c r="E8" s="10"/>
      <c r="F8" s="10"/>
      <c r="G8" s="10"/>
      <c r="H8" s="125"/>
    </row>
    <row r="9" spans="1:8" s="1" customFormat="1">
      <c r="A9" s="10" t="s">
        <v>70</v>
      </c>
      <c r="B9" s="10"/>
      <c r="C9" s="10"/>
      <c r="D9" s="10"/>
      <c r="E9" s="10"/>
      <c r="F9" s="10"/>
      <c r="G9" s="10"/>
      <c r="H9" s="124" t="s">
        <v>18</v>
      </c>
    </row>
    <row r="10" spans="1:8" s="1" customFormat="1">
      <c r="A10" s="10"/>
      <c r="B10" s="10"/>
      <c r="C10" s="10"/>
      <c r="D10" s="10"/>
      <c r="E10" s="10"/>
      <c r="F10" s="10"/>
      <c r="G10" s="10"/>
      <c r="H10" s="125"/>
    </row>
    <row r="11" spans="1:8" s="1" customFormat="1">
      <c r="A11" s="20"/>
      <c r="B11" s="149"/>
      <c r="C11" s="150"/>
      <c r="D11" s="150"/>
      <c r="E11" s="122" t="s">
        <v>71</v>
      </c>
      <c r="F11" s="21" t="s">
        <v>72</v>
      </c>
      <c r="G11" s="21" t="s">
        <v>8</v>
      </c>
      <c r="H11" s="129" t="s">
        <v>9</v>
      </c>
    </row>
    <row r="12" spans="1:8" s="1" customFormat="1">
      <c r="A12" s="27" t="s">
        <v>10</v>
      </c>
      <c r="B12" s="18"/>
      <c r="C12" s="33"/>
      <c r="D12" s="33"/>
      <c r="E12" s="151" t="s">
        <v>21</v>
      </c>
      <c r="F12" s="152" t="s">
        <v>73</v>
      </c>
      <c r="G12" s="152" t="s">
        <v>12</v>
      </c>
      <c r="H12" s="189" t="s">
        <v>30</v>
      </c>
    </row>
    <row r="13" spans="1:8" s="1" customFormat="1">
      <c r="A13" s="29"/>
      <c r="B13" s="23"/>
      <c r="C13" s="23"/>
      <c r="D13" s="23"/>
      <c r="E13" s="28"/>
      <c r="F13" s="24" t="s">
        <v>74</v>
      </c>
      <c r="G13" s="153"/>
      <c r="H13" s="134"/>
    </row>
    <row r="14" spans="1:8" s="1" customFormat="1" ht="13.5" customHeight="1">
      <c r="A14" s="154"/>
      <c r="B14" s="10"/>
      <c r="C14" s="10"/>
      <c r="D14" s="10"/>
      <c r="E14" s="151"/>
      <c r="F14" s="155"/>
      <c r="G14" s="156"/>
      <c r="H14" s="190"/>
    </row>
    <row r="15" spans="1:8" s="1" customFormat="1" ht="13.5" customHeight="1">
      <c r="A15" s="154" t="s">
        <v>53</v>
      </c>
      <c r="B15" s="10"/>
      <c r="C15" s="10"/>
      <c r="D15" s="10"/>
      <c r="E15" s="151"/>
      <c r="F15" s="155"/>
      <c r="G15" s="156"/>
      <c r="H15" s="190"/>
    </row>
    <row r="16" spans="1:8" s="1" customFormat="1" ht="13.5" customHeight="1">
      <c r="A16" s="154"/>
      <c r="B16" s="10"/>
      <c r="C16" s="10"/>
      <c r="D16" s="10"/>
      <c r="E16" s="151"/>
      <c r="F16" s="155"/>
      <c r="G16" s="156"/>
      <c r="H16" s="190"/>
    </row>
    <row r="17" spans="1:8" s="1" customFormat="1" ht="13.5" customHeight="1">
      <c r="A17" s="154" t="s">
        <v>75</v>
      </c>
      <c r="B17" s="10"/>
      <c r="C17" s="10"/>
      <c r="D17" s="10"/>
      <c r="E17" s="151"/>
      <c r="F17" s="155"/>
      <c r="G17" s="156"/>
      <c r="H17" s="190">
        <f t="shared" ref="H17:H27" si="0">F17*G17</f>
        <v>0</v>
      </c>
    </row>
    <row r="18" spans="1:8" s="1" customFormat="1" ht="13.5" customHeight="1">
      <c r="A18" s="154" t="s">
        <v>76</v>
      </c>
      <c r="B18" s="10"/>
      <c r="C18" s="10"/>
      <c r="D18" s="10"/>
      <c r="E18" s="151"/>
      <c r="F18" s="155"/>
      <c r="G18" s="156"/>
      <c r="H18" s="190">
        <f t="shared" si="0"/>
        <v>0</v>
      </c>
    </row>
    <row r="19" spans="1:8" s="1" customFormat="1" ht="13.5" customHeight="1">
      <c r="A19" s="154" t="s">
        <v>77</v>
      </c>
      <c r="B19" s="10"/>
      <c r="C19" s="10"/>
      <c r="D19" s="10"/>
      <c r="E19" s="151"/>
      <c r="F19" s="155"/>
      <c r="G19" s="156"/>
      <c r="H19" s="190">
        <f t="shared" si="0"/>
        <v>0</v>
      </c>
    </row>
    <row r="20" spans="1:8" s="1" customFormat="1" ht="13.5" customHeight="1">
      <c r="A20" s="154" t="s">
        <v>78</v>
      </c>
      <c r="B20" s="10"/>
      <c r="C20" s="10"/>
      <c r="D20" s="10"/>
      <c r="E20" s="151"/>
      <c r="F20" s="155"/>
      <c r="G20" s="156"/>
      <c r="H20" s="190">
        <f t="shared" si="0"/>
        <v>0</v>
      </c>
    </row>
    <row r="21" spans="1:8" s="1" customFormat="1" ht="13.5" customHeight="1">
      <c r="A21" s="154"/>
      <c r="B21" s="10"/>
      <c r="C21" s="10"/>
      <c r="D21" s="10"/>
      <c r="E21" s="151"/>
      <c r="F21" s="155"/>
      <c r="G21" s="156"/>
      <c r="H21" s="190"/>
    </row>
    <row r="22" spans="1:8" s="1" customFormat="1" ht="13.5" customHeight="1">
      <c r="A22" s="154" t="s">
        <v>170</v>
      </c>
      <c r="B22" s="10"/>
      <c r="C22" s="10"/>
      <c r="D22" s="10"/>
      <c r="E22" s="151"/>
      <c r="F22" s="155"/>
      <c r="G22" s="156"/>
      <c r="H22" s="190"/>
    </row>
    <row r="23" spans="1:8" s="1" customFormat="1" ht="13.5" customHeight="1">
      <c r="A23" s="154"/>
      <c r="B23" s="10"/>
      <c r="C23" s="10"/>
      <c r="D23" s="10"/>
      <c r="E23" s="151"/>
      <c r="F23" s="155"/>
      <c r="G23" s="156"/>
      <c r="H23" s="190"/>
    </row>
    <row r="24" spans="1:8" s="1" customFormat="1" ht="13.5" customHeight="1">
      <c r="A24" s="154" t="s">
        <v>79</v>
      </c>
      <c r="B24" s="10"/>
      <c r="C24" s="10"/>
      <c r="D24" s="10"/>
      <c r="E24" s="151"/>
      <c r="F24" s="155"/>
      <c r="G24" s="156">
        <v>10</v>
      </c>
      <c r="H24" s="190">
        <f t="shared" si="0"/>
        <v>0</v>
      </c>
    </row>
    <row r="25" spans="1:8" s="1" customFormat="1" ht="13.5" customHeight="1">
      <c r="A25" s="154" t="s">
        <v>80</v>
      </c>
      <c r="B25" s="10"/>
      <c r="C25" s="10"/>
      <c r="D25" s="10"/>
      <c r="E25" s="151"/>
      <c r="F25" s="155"/>
      <c r="G25" s="156">
        <v>10</v>
      </c>
      <c r="H25" s="190">
        <f t="shared" si="0"/>
        <v>0</v>
      </c>
    </row>
    <row r="26" spans="1:8" s="1" customFormat="1" ht="13.5" customHeight="1">
      <c r="A26" s="154" t="s">
        <v>81</v>
      </c>
      <c r="B26" s="10"/>
      <c r="C26" s="10"/>
      <c r="D26" s="10"/>
      <c r="E26" s="151"/>
      <c r="F26" s="155"/>
      <c r="G26" s="156">
        <v>10</v>
      </c>
      <c r="H26" s="190">
        <f t="shared" si="0"/>
        <v>0</v>
      </c>
    </row>
    <row r="27" spans="1:8" s="1" customFormat="1" ht="13.5" customHeight="1">
      <c r="A27" s="154" t="s">
        <v>82</v>
      </c>
      <c r="B27" s="10"/>
      <c r="C27" s="10"/>
      <c r="D27" s="10"/>
      <c r="E27" s="151"/>
      <c r="F27" s="155"/>
      <c r="G27" s="156">
        <v>10</v>
      </c>
      <c r="H27" s="190">
        <f t="shared" si="0"/>
        <v>0</v>
      </c>
    </row>
    <row r="28" spans="1:8" s="1" customFormat="1" ht="13.5" customHeight="1">
      <c r="A28" s="154"/>
      <c r="B28" s="10"/>
      <c r="C28" s="10"/>
      <c r="D28" s="10"/>
      <c r="E28" s="151"/>
      <c r="F28" s="155"/>
      <c r="G28" s="156"/>
      <c r="H28" s="190"/>
    </row>
    <row r="29" spans="1:8" s="1" customFormat="1" ht="13.5" customHeight="1">
      <c r="A29" s="154" t="s">
        <v>83</v>
      </c>
      <c r="B29" s="10"/>
      <c r="C29" s="10"/>
      <c r="D29" s="10"/>
      <c r="E29" s="151"/>
      <c r="F29" s="155"/>
      <c r="G29" s="156"/>
      <c r="H29" s="190"/>
    </row>
    <row r="30" spans="1:8" s="1" customFormat="1" ht="13.5" customHeight="1">
      <c r="A30" s="154"/>
      <c r="B30" s="10"/>
      <c r="C30" s="10"/>
      <c r="D30" s="10"/>
      <c r="E30" s="151"/>
      <c r="F30" s="155"/>
      <c r="G30" s="156"/>
      <c r="H30" s="190"/>
    </row>
    <row r="31" spans="1:8" s="1" customFormat="1" ht="13.5" customHeight="1">
      <c r="A31" s="154" t="s">
        <v>84</v>
      </c>
      <c r="B31" s="10"/>
      <c r="C31" s="10"/>
      <c r="D31" s="10"/>
      <c r="E31" s="151"/>
      <c r="F31" s="155"/>
      <c r="G31" s="156"/>
      <c r="H31" s="190">
        <f>F31*G31</f>
        <v>0</v>
      </c>
    </row>
    <row r="32" spans="1:8" s="1" customFormat="1" ht="13.5" customHeight="1">
      <c r="A32" s="154" t="s">
        <v>85</v>
      </c>
      <c r="B32" s="10"/>
      <c r="C32" s="10"/>
      <c r="D32" s="10"/>
      <c r="E32" s="151"/>
      <c r="F32" s="155"/>
      <c r="G32" s="156"/>
      <c r="H32" s="190">
        <f>F32*G32</f>
        <v>0</v>
      </c>
    </row>
    <row r="33" spans="1:8" s="1" customFormat="1" ht="13.5" customHeight="1">
      <c r="A33" s="154" t="s">
        <v>86</v>
      </c>
      <c r="B33" s="10"/>
      <c r="C33" s="157"/>
      <c r="D33" s="158"/>
      <c r="E33" s="159"/>
      <c r="F33" s="159"/>
      <c r="G33" s="160"/>
      <c r="H33" s="190">
        <f>F33*G33</f>
        <v>0</v>
      </c>
    </row>
    <row r="34" spans="1:8" s="5" customFormat="1" ht="21" customHeight="1">
      <c r="A34" s="161" t="s">
        <v>87</v>
      </c>
      <c r="B34" s="162"/>
      <c r="C34" s="162"/>
      <c r="D34" s="163"/>
      <c r="E34" s="164"/>
      <c r="F34" s="164"/>
      <c r="G34" s="165"/>
      <c r="H34" s="191">
        <f>F34*G34</f>
        <v>0</v>
      </c>
    </row>
    <row r="35" spans="1:8" s="3" customFormat="1" ht="21" customHeight="1">
      <c r="A35" s="166" t="s">
        <v>13</v>
      </c>
      <c r="B35" s="167"/>
      <c r="C35" s="167"/>
      <c r="D35" s="167"/>
      <c r="E35" s="168"/>
      <c r="F35" s="168"/>
      <c r="G35" s="169"/>
      <c r="H35" s="192">
        <f>SUM(H14:H34)</f>
        <v>0</v>
      </c>
    </row>
    <row r="36" spans="1:8" s="2" customFormat="1" ht="13.5" customHeight="1">
      <c r="A36" s="170" t="s">
        <v>88</v>
      </c>
      <c r="B36" s="171"/>
      <c r="C36" s="41"/>
      <c r="D36" s="171"/>
      <c r="E36" s="172"/>
      <c r="F36" s="172"/>
      <c r="G36" s="173"/>
      <c r="H36" s="193"/>
    </row>
    <row r="37" spans="1:8" s="3" customFormat="1" ht="13.5" customHeight="1">
      <c r="A37" s="174"/>
      <c r="B37" s="175" t="s">
        <v>171</v>
      </c>
      <c r="C37" s="175"/>
      <c r="D37" s="175"/>
      <c r="E37" s="176"/>
      <c r="F37" s="176"/>
      <c r="G37" s="177"/>
      <c r="H37" s="194"/>
    </row>
    <row r="38" spans="1:8" s="2" customFormat="1" ht="13.5" customHeight="1">
      <c r="A38" s="179"/>
      <c r="B38" s="180"/>
      <c r="C38" s="180"/>
      <c r="D38" s="181"/>
      <c r="E38" s="181"/>
      <c r="F38" s="181"/>
      <c r="G38" s="182"/>
      <c r="H38" s="183"/>
    </row>
    <row r="39" spans="1:8" s="3" customFormat="1" ht="13.5" customHeight="1">
      <c r="A39" s="174"/>
      <c r="B39" s="175"/>
      <c r="C39" s="175"/>
      <c r="D39" s="175"/>
      <c r="E39" s="176"/>
      <c r="F39" s="176"/>
      <c r="G39" s="177"/>
      <c r="H39" s="178"/>
    </row>
    <row r="40" spans="1:8" s="3" customFormat="1" ht="13.5" customHeight="1">
      <c r="A40" s="184"/>
      <c r="B40" s="185"/>
      <c r="C40" s="185"/>
      <c r="D40" s="185"/>
      <c r="E40" s="186"/>
      <c r="F40" s="186"/>
      <c r="G40" s="187"/>
      <c r="H40" s="188"/>
    </row>
    <row r="41" spans="1:8" s="1" customFormat="1">
      <c r="A41" s="33"/>
      <c r="B41" s="33"/>
      <c r="C41" s="33"/>
      <c r="D41" s="33"/>
      <c r="E41" s="33"/>
      <c r="F41" s="33"/>
      <c r="G41" s="10"/>
      <c r="H41" s="33"/>
    </row>
    <row r="42" spans="1:8" s="1" customFormat="1">
      <c r="A42" s="33"/>
      <c r="B42" s="33"/>
      <c r="C42" s="33"/>
      <c r="D42" s="33"/>
      <c r="E42" s="33"/>
      <c r="F42" s="33"/>
      <c r="G42" s="10"/>
      <c r="H42" s="33"/>
    </row>
    <row r="43" spans="1:8" s="1" customFormat="1" ht="15.75">
      <c r="A43" s="33"/>
      <c r="B43" s="33"/>
      <c r="C43" s="33"/>
      <c r="D43" s="33"/>
      <c r="E43" s="33"/>
      <c r="F43" s="33"/>
      <c r="G43" s="38" t="s">
        <v>16</v>
      </c>
      <c r="H43" s="38"/>
    </row>
    <row r="44" spans="1:8" s="1" customFormat="1" ht="15.75">
      <c r="A44" s="33"/>
      <c r="B44" s="33"/>
      <c r="C44" s="33"/>
      <c r="D44" s="33"/>
      <c r="E44" s="33"/>
      <c r="F44" s="33"/>
      <c r="G44" s="38"/>
      <c r="H44" s="38"/>
    </row>
    <row r="45" spans="1:8" s="1" customFormat="1">
      <c r="A45" s="33"/>
      <c r="B45" s="33"/>
      <c r="C45" s="33"/>
      <c r="D45" s="33"/>
      <c r="E45" s="33"/>
      <c r="F45" s="33"/>
      <c r="G45" s="33"/>
      <c r="H45" s="33"/>
    </row>
    <row r="46" spans="1:8" s="1" customFormat="1">
      <c r="A46" s="10"/>
      <c r="B46" s="10"/>
      <c r="C46" s="10"/>
      <c r="D46" s="10"/>
      <c r="E46" s="10"/>
      <c r="F46" s="10"/>
      <c r="G46" s="10"/>
      <c r="H46" s="10"/>
    </row>
    <row r="47" spans="1:8" s="1" customFormat="1">
      <c r="A47" s="10"/>
      <c r="B47" s="10"/>
      <c r="C47" s="10"/>
      <c r="D47" s="10"/>
      <c r="E47" s="10"/>
      <c r="F47" s="10"/>
      <c r="G47" s="10"/>
      <c r="H47" s="10"/>
    </row>
    <row r="48" spans="1:8" s="1" customFormat="1" ht="15.75">
      <c r="A48" s="10"/>
      <c r="B48" s="10"/>
      <c r="C48" s="10"/>
      <c r="D48" s="10"/>
      <c r="E48" s="10"/>
      <c r="F48" s="10"/>
      <c r="G48" s="38"/>
      <c r="H48" s="38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7"/>
  <sheetViews>
    <sheetView showGridLines="0" topLeftCell="A11" workbookViewId="0">
      <selection activeCell="G27" sqref="G27"/>
    </sheetView>
  </sheetViews>
  <sheetFormatPr defaultColWidth="11.42578125" defaultRowHeight="12.75"/>
  <cols>
    <col min="1" max="1" width="7.42578125" style="41" customWidth="1"/>
    <col min="2" max="2" width="11.42578125" style="41" customWidth="1"/>
    <col min="3" max="3" width="18.42578125" style="41" customWidth="1"/>
    <col min="4" max="4" width="6.140625" style="41" customWidth="1"/>
    <col min="5" max="5" width="12.140625" style="41" customWidth="1"/>
    <col min="6" max="6" width="18.28515625" style="41" customWidth="1"/>
    <col min="7" max="7" width="15" style="41" customWidth="1"/>
    <col min="8" max="8" width="11.7109375" style="41" customWidth="1"/>
    <col min="9" max="16384" width="11.42578125" style="41"/>
  </cols>
  <sheetData>
    <row r="1" spans="1:8" s="10" customFormat="1" ht="21" customHeight="1">
      <c r="A1" s="7" t="s">
        <v>0</v>
      </c>
      <c r="B1" s="8"/>
      <c r="C1" s="9" t="s">
        <v>1</v>
      </c>
      <c r="D1" s="9"/>
      <c r="E1" s="9"/>
      <c r="F1" s="8"/>
      <c r="G1" s="9" t="s">
        <v>141</v>
      </c>
      <c r="H1" s="8"/>
    </row>
    <row r="2" spans="1:8" s="10" customFormat="1" ht="21" customHeight="1">
      <c r="A2" s="11"/>
      <c r="B2" s="12"/>
      <c r="C2" s="13"/>
      <c r="D2" s="14"/>
      <c r="E2" s="14"/>
      <c r="F2" s="14"/>
      <c r="G2" s="11"/>
      <c r="H2" s="15"/>
    </row>
    <row r="3" spans="1:8" s="10" customFormat="1" ht="21" customHeight="1">
      <c r="A3" s="16"/>
      <c r="B3" s="16"/>
      <c r="C3" s="16"/>
      <c r="D3" s="16"/>
      <c r="E3" s="16"/>
      <c r="F3" s="16"/>
      <c r="G3" s="16"/>
      <c r="H3" s="16"/>
    </row>
    <row r="4" spans="1:8" s="10" customFormat="1"/>
    <row r="5" spans="1:8" s="10" customFormat="1">
      <c r="A5" s="17" t="s">
        <v>2</v>
      </c>
      <c r="B5" s="17"/>
      <c r="C5" s="17"/>
      <c r="D5" s="17"/>
      <c r="E5" s="17"/>
      <c r="F5" s="17"/>
      <c r="G5" s="17"/>
      <c r="H5" s="17"/>
    </row>
    <row r="6" spans="1:8" s="10" customFormat="1">
      <c r="A6" s="17" t="s">
        <v>3</v>
      </c>
      <c r="B6" s="17"/>
      <c r="C6" s="17"/>
      <c r="D6" s="17"/>
      <c r="E6" s="17"/>
      <c r="F6" s="17"/>
      <c r="G6" s="17"/>
      <c r="H6" s="17"/>
    </row>
    <row r="7" spans="1:8" s="10" customFormat="1">
      <c r="A7" s="125"/>
      <c r="B7" s="125"/>
      <c r="C7" s="125"/>
      <c r="D7" s="125"/>
      <c r="E7" s="125"/>
      <c r="F7" s="125"/>
      <c r="G7" s="125"/>
      <c r="H7" s="125"/>
    </row>
    <row r="8" spans="1:8" s="10" customFormat="1">
      <c r="A8" s="125" t="s">
        <v>90</v>
      </c>
      <c r="B8" s="125"/>
      <c r="C8" s="125"/>
      <c r="D8" s="125"/>
      <c r="E8" s="125"/>
      <c r="F8" s="125"/>
      <c r="G8" s="125"/>
      <c r="H8" s="125"/>
    </row>
    <row r="9" spans="1:8" s="10" customFormat="1">
      <c r="A9" s="125" t="s">
        <v>91</v>
      </c>
      <c r="B9" s="125"/>
      <c r="C9" s="125"/>
      <c r="D9" s="125"/>
      <c r="E9" s="125"/>
      <c r="F9" s="125"/>
      <c r="G9" s="125"/>
      <c r="H9" s="124" t="s">
        <v>18</v>
      </c>
    </row>
    <row r="10" spans="1:8" s="10" customFormat="1">
      <c r="A10" s="125" t="s">
        <v>92</v>
      </c>
      <c r="B10" s="125"/>
      <c r="C10" s="125"/>
      <c r="D10" s="125"/>
      <c r="E10" s="125"/>
      <c r="F10" s="125"/>
      <c r="G10" s="125"/>
      <c r="H10" s="125"/>
    </row>
    <row r="11" spans="1:8" s="10" customFormat="1">
      <c r="A11" s="126"/>
      <c r="B11" s="126"/>
      <c r="C11" s="294"/>
      <c r="D11" s="294"/>
      <c r="E11" s="127"/>
      <c r="F11" s="126"/>
      <c r="G11" s="128" t="s">
        <v>93</v>
      </c>
      <c r="H11" s="129"/>
    </row>
    <row r="12" spans="1:8" s="10" customFormat="1">
      <c r="A12" s="130"/>
      <c r="B12" s="130"/>
      <c r="C12" s="295"/>
      <c r="D12" s="295"/>
      <c r="E12" s="127"/>
      <c r="F12" s="130"/>
      <c r="G12" s="131" t="s">
        <v>94</v>
      </c>
      <c r="H12" s="132"/>
    </row>
    <row r="13" spans="1:8" s="10" customFormat="1">
      <c r="A13" s="296" t="s">
        <v>95</v>
      </c>
      <c r="B13" s="297" t="s">
        <v>10</v>
      </c>
      <c r="C13" s="126"/>
      <c r="D13" s="126"/>
      <c r="E13" s="42"/>
      <c r="F13" s="43" t="s">
        <v>9</v>
      </c>
      <c r="G13" s="44" t="s">
        <v>96</v>
      </c>
      <c r="H13" s="133" t="s">
        <v>97</v>
      </c>
    </row>
    <row r="14" spans="1:8" s="10" customFormat="1" ht="13.5" customHeight="1">
      <c r="A14" s="298"/>
      <c r="B14" s="299"/>
      <c r="C14" s="295"/>
      <c r="D14" s="295"/>
      <c r="E14" s="45"/>
      <c r="F14" s="46" t="s">
        <v>13</v>
      </c>
      <c r="G14" s="47" t="s">
        <v>98</v>
      </c>
      <c r="H14" s="134"/>
    </row>
    <row r="15" spans="1:8" s="31" customFormat="1" ht="18" customHeight="1">
      <c r="A15" s="328" t="s">
        <v>99</v>
      </c>
      <c r="B15" s="329" t="s">
        <v>100</v>
      </c>
      <c r="C15" s="302"/>
      <c r="D15" s="302"/>
      <c r="E15" s="48"/>
      <c r="F15" s="49">
        <f>'FORMULÁRIO 14'!$H$35</f>
        <v>0</v>
      </c>
      <c r="G15" s="50"/>
      <c r="H15" s="49"/>
    </row>
    <row r="16" spans="1:8" s="10" customFormat="1" ht="18" customHeight="1">
      <c r="A16" s="328" t="s">
        <v>101</v>
      </c>
      <c r="B16" s="329" t="s">
        <v>102</v>
      </c>
      <c r="C16" s="302"/>
      <c r="D16" s="302"/>
      <c r="E16" s="48"/>
      <c r="F16" s="49">
        <f>'FORMULÁRIO 17'!$H$35</f>
        <v>0</v>
      </c>
      <c r="G16" s="50"/>
      <c r="H16" s="49"/>
    </row>
    <row r="17" spans="1:9" s="10" customFormat="1" ht="18" customHeight="1">
      <c r="A17" s="328" t="s">
        <v>103</v>
      </c>
      <c r="B17" s="329" t="s">
        <v>104</v>
      </c>
      <c r="C17" s="302"/>
      <c r="D17" s="302"/>
      <c r="E17" s="48"/>
      <c r="F17" s="49">
        <f>'FORMULÁRIO 15'!$H$37</f>
        <v>0</v>
      </c>
      <c r="G17" s="50"/>
      <c r="H17" s="49"/>
    </row>
    <row r="18" spans="1:9" s="10" customFormat="1" ht="18" customHeight="1">
      <c r="A18" s="328" t="s">
        <v>105</v>
      </c>
      <c r="B18" s="329" t="s">
        <v>165</v>
      </c>
      <c r="C18" s="302"/>
      <c r="D18" s="302"/>
      <c r="E18" s="48"/>
      <c r="F18" s="49">
        <f>'FORMULÁRIO 15'!$H$34</f>
        <v>0</v>
      </c>
      <c r="G18" s="50"/>
      <c r="H18" s="49"/>
    </row>
    <row r="19" spans="1:9" s="10" customFormat="1" ht="18" customHeight="1">
      <c r="A19" s="328" t="s">
        <v>106</v>
      </c>
      <c r="B19" s="329" t="s">
        <v>107</v>
      </c>
      <c r="C19" s="302"/>
      <c r="D19" s="302"/>
      <c r="E19" s="48"/>
      <c r="F19" s="49">
        <f>'FORMULÁRIO 16'!$H$34+'FORMULÁRIO 15'!$H$39+'FORMULÁRIO 15'!$H$40</f>
        <v>0</v>
      </c>
      <c r="G19" s="50"/>
      <c r="H19" s="49"/>
    </row>
    <row r="20" spans="1:9" s="10" customFormat="1" ht="18.75" customHeight="1">
      <c r="A20" s="328" t="s">
        <v>108</v>
      </c>
      <c r="B20" s="329" t="s">
        <v>109</v>
      </c>
      <c r="C20" s="302"/>
      <c r="D20" s="302"/>
      <c r="E20" s="48"/>
      <c r="F20" s="49">
        <f>'FORMULÁRIO 16'!$H$33</f>
        <v>0</v>
      </c>
      <c r="G20" s="50"/>
      <c r="H20" s="49"/>
    </row>
    <row r="21" spans="1:9" s="10" customFormat="1" ht="18" customHeight="1">
      <c r="A21" s="328" t="s">
        <v>110</v>
      </c>
      <c r="B21" s="329" t="s">
        <v>111</v>
      </c>
      <c r="C21" s="302"/>
      <c r="D21" s="302"/>
      <c r="E21" s="48"/>
      <c r="F21" s="49">
        <f>'FORMULÁRIO 11'!$H$33</f>
        <v>0</v>
      </c>
      <c r="G21" s="50"/>
      <c r="H21" s="49"/>
    </row>
    <row r="22" spans="1:9" s="10" customFormat="1" ht="18" customHeight="1">
      <c r="A22" s="328" t="s">
        <v>112</v>
      </c>
      <c r="B22" s="329" t="s">
        <v>113</v>
      </c>
      <c r="C22" s="302"/>
      <c r="D22" s="302"/>
      <c r="E22" s="48"/>
      <c r="F22" s="49">
        <f>'FORMULÁRIO 12'!$H$33</f>
        <v>0</v>
      </c>
      <c r="G22" s="50"/>
      <c r="H22" s="49"/>
    </row>
    <row r="23" spans="1:9" s="10" customFormat="1" ht="18" customHeight="1">
      <c r="A23" s="328"/>
      <c r="B23" s="329"/>
      <c r="C23" s="303" t="s">
        <v>163</v>
      </c>
      <c r="D23" s="304"/>
      <c r="E23" s="286">
        <f>'FORMULÁRIO 12'!$H$20</f>
        <v>0</v>
      </c>
      <c r="F23" s="51"/>
      <c r="G23" s="50"/>
      <c r="H23" s="49"/>
    </row>
    <row r="24" spans="1:9" s="10" customFormat="1" ht="18" customHeight="1">
      <c r="A24" s="328"/>
      <c r="B24" s="329"/>
      <c r="C24" s="303" t="s">
        <v>164</v>
      </c>
      <c r="D24" s="304"/>
      <c r="E24" s="286">
        <f>'FORMULÁRIO 12'!$H$32</f>
        <v>0</v>
      </c>
      <c r="F24" s="49"/>
      <c r="G24" s="50"/>
      <c r="H24" s="49"/>
    </row>
    <row r="25" spans="1:9" s="10" customFormat="1" ht="18" customHeight="1">
      <c r="A25" s="330" t="s">
        <v>114</v>
      </c>
      <c r="B25" s="331" t="s">
        <v>162</v>
      </c>
      <c r="C25" s="305"/>
      <c r="D25" s="305"/>
      <c r="E25" s="48"/>
      <c r="F25" s="52">
        <f>'FORMULÁRIO 13'!$H$45</f>
        <v>0</v>
      </c>
      <c r="G25" s="53"/>
      <c r="H25" s="52"/>
    </row>
    <row r="26" spans="1:9" s="32" customFormat="1" ht="21" customHeight="1">
      <c r="A26" s="306"/>
      <c r="B26" s="307" t="s">
        <v>115</v>
      </c>
      <c r="C26" s="308"/>
      <c r="D26" s="308"/>
      <c r="E26" s="54"/>
      <c r="F26" s="290">
        <f>SUM(F15:F25)</f>
        <v>0</v>
      </c>
      <c r="G26" s="289">
        <f>F26</f>
        <v>0</v>
      </c>
      <c r="H26" s="55">
        <f>SUM(H15:H25)</f>
        <v>0</v>
      </c>
    </row>
    <row r="27" spans="1:9" s="33" customFormat="1" ht="18" customHeight="1">
      <c r="A27" s="300" t="s">
        <v>116</v>
      </c>
      <c r="B27" s="301" t="s">
        <v>174</v>
      </c>
      <c r="C27" s="302"/>
      <c r="D27" s="302"/>
      <c r="E27" s="48"/>
      <c r="F27" s="49">
        <f>'FORMULÁRIO Nº 20'!E19</f>
        <v>0</v>
      </c>
      <c r="G27" s="50">
        <f>(G30*0.04)*0.87</f>
        <v>0</v>
      </c>
      <c r="H27" s="49"/>
      <c r="I27" s="268"/>
    </row>
    <row r="28" spans="1:9" s="10" customFormat="1" ht="18" customHeight="1">
      <c r="A28" s="300" t="s">
        <v>117</v>
      </c>
      <c r="B28" s="301" t="s">
        <v>173</v>
      </c>
      <c r="C28" s="302"/>
      <c r="D28" s="302"/>
      <c r="E28" s="48"/>
      <c r="F28" s="49">
        <f>'FORMULÁRIO Nº 20'!E20</f>
        <v>0</v>
      </c>
      <c r="G28" s="50">
        <f>(G30*0.13)</f>
        <v>0</v>
      </c>
      <c r="H28" s="49"/>
      <c r="I28" s="268"/>
    </row>
    <row r="29" spans="1:9" s="34" customFormat="1" ht="21" customHeight="1">
      <c r="A29" s="309"/>
      <c r="B29" s="307" t="s">
        <v>118</v>
      </c>
      <c r="C29" s="310"/>
      <c r="D29" s="311"/>
      <c r="E29" s="56"/>
      <c r="F29" s="289">
        <f>SUM(F27:F28)</f>
        <v>0</v>
      </c>
      <c r="G29" s="289">
        <f>SUM(G27:G28)</f>
        <v>0</v>
      </c>
      <c r="H29" s="55">
        <f>SUM(H28:H28)</f>
        <v>0</v>
      </c>
    </row>
    <row r="30" spans="1:9" s="35" customFormat="1" ht="21" customHeight="1">
      <c r="A30" s="309"/>
      <c r="B30" s="307" t="s">
        <v>189</v>
      </c>
      <c r="C30" s="308"/>
      <c r="D30" s="308"/>
      <c r="E30" s="54"/>
      <c r="F30" s="55">
        <f>F29+F26</f>
        <v>0</v>
      </c>
      <c r="G30" s="57">
        <f>'FORMULÁRIO Nº 20'!E10-'FORMULÁRIO Nº 20'!E18</f>
        <v>0</v>
      </c>
      <c r="H30" s="55">
        <v>0</v>
      </c>
    </row>
    <row r="31" spans="1:9" s="36" customFormat="1" ht="13.5" customHeight="1">
      <c r="A31" s="312"/>
      <c r="B31" s="313"/>
      <c r="C31" s="313"/>
      <c r="D31" s="313"/>
      <c r="E31" s="135"/>
      <c r="F31" s="136"/>
      <c r="G31" s="137"/>
      <c r="H31" s="137"/>
    </row>
    <row r="32" spans="1:9" s="37" customFormat="1" ht="13.5" customHeight="1">
      <c r="A32" s="314" t="s">
        <v>119</v>
      </c>
      <c r="B32" s="315"/>
      <c r="C32" s="316"/>
      <c r="D32" s="315"/>
      <c r="E32" s="138" t="e">
        <f>(F15+F18)*100/G30</f>
        <v>#DIV/0!</v>
      </c>
      <c r="F32" s="139"/>
      <c r="G32" s="140"/>
      <c r="H32" s="140"/>
    </row>
    <row r="33" spans="1:8" s="77" customFormat="1" ht="13.5" customHeight="1">
      <c r="A33" s="317"/>
      <c r="B33" s="317"/>
      <c r="C33" s="318"/>
      <c r="D33" s="317"/>
      <c r="E33" s="141"/>
      <c r="F33" s="142"/>
      <c r="G33" s="143"/>
      <c r="H33" s="143"/>
    </row>
    <row r="34" spans="1:8" s="36" customFormat="1" ht="13.5" customHeight="1">
      <c r="A34" s="312"/>
      <c r="B34" s="319"/>
      <c r="C34" s="320" t="s">
        <v>190</v>
      </c>
      <c r="D34" s="319"/>
      <c r="E34" s="135"/>
      <c r="F34" s="136"/>
      <c r="G34" s="144"/>
      <c r="H34" s="144"/>
    </row>
    <row r="35" spans="1:8" s="37" customFormat="1" ht="13.5" customHeight="1">
      <c r="A35" s="321" t="s">
        <v>193</v>
      </c>
      <c r="B35" s="322"/>
      <c r="C35" s="322"/>
      <c r="D35" s="323"/>
      <c r="E35" s="145"/>
      <c r="F35" s="139"/>
      <c r="G35" s="140"/>
      <c r="H35" s="140"/>
    </row>
    <row r="36" spans="1:8" s="37" customFormat="1" ht="13.5" customHeight="1">
      <c r="A36" s="332" t="s">
        <v>195</v>
      </c>
      <c r="B36" s="322"/>
      <c r="C36" s="322"/>
      <c r="D36" s="323"/>
      <c r="E36" s="145"/>
      <c r="F36" s="139"/>
      <c r="G36" s="140"/>
      <c r="H36" s="140"/>
    </row>
    <row r="37" spans="1:8" s="37" customFormat="1" ht="13.5" customHeight="1">
      <c r="A37" s="324" t="s">
        <v>172</v>
      </c>
      <c r="B37" s="322"/>
      <c r="C37" s="322"/>
      <c r="D37" s="323"/>
      <c r="E37" s="145"/>
      <c r="F37" s="139"/>
      <c r="G37" s="140"/>
      <c r="H37" s="140"/>
    </row>
    <row r="38" spans="1:8" s="36" customFormat="1" ht="13.5" customHeight="1">
      <c r="A38" s="312"/>
      <c r="B38" s="319"/>
      <c r="C38" s="319"/>
      <c r="D38" s="319"/>
      <c r="E38" s="135"/>
      <c r="F38" s="136"/>
      <c r="G38" s="144"/>
      <c r="H38" s="144"/>
    </row>
    <row r="39" spans="1:8" s="36" customFormat="1" ht="13.5" customHeight="1">
      <c r="A39" s="312"/>
      <c r="B39" s="320"/>
      <c r="C39" s="320"/>
      <c r="D39" s="320"/>
      <c r="E39" s="135"/>
      <c r="F39" s="136"/>
      <c r="G39" s="137"/>
      <c r="H39" s="137"/>
    </row>
    <row r="40" spans="1:8" s="10" customFormat="1" ht="18">
      <c r="A40" s="325"/>
      <c r="B40" s="326" t="str">
        <f>IF(G30&lt;F30,"ATENÇÃO: Reduzir Despesas Em:",IF(G30&gt;F30,"ATENÇÃO: Lançar Despesas Em:"," "))</f>
        <v xml:space="preserve"> </v>
      </c>
      <c r="C40" s="327"/>
      <c r="D40" s="327"/>
      <c r="E40" s="146"/>
      <c r="F40" s="147">
        <f>(G30-F30)</f>
        <v>0</v>
      </c>
      <c r="G40" s="125"/>
      <c r="H40" s="148"/>
    </row>
    <row r="41" spans="1:8" s="10" customFormat="1">
      <c r="A41" s="39"/>
      <c r="B41" s="40"/>
      <c r="C41" s="40"/>
      <c r="D41" s="40"/>
      <c r="E41" s="292"/>
      <c r="F41" s="33"/>
      <c r="H41" s="33"/>
    </row>
    <row r="42" spans="1:8" s="10" customFormat="1" ht="15.75">
      <c r="A42" s="39"/>
      <c r="B42" s="40"/>
      <c r="C42" s="40"/>
      <c r="D42" s="40"/>
      <c r="E42" s="292"/>
      <c r="F42" s="33"/>
      <c r="G42" s="293" t="s">
        <v>16</v>
      </c>
      <c r="H42" s="38"/>
    </row>
    <row r="43" spans="1:8" s="10" customFormat="1" ht="15.75">
      <c r="A43" s="33"/>
      <c r="B43" s="33"/>
      <c r="C43" s="33"/>
      <c r="D43" s="33"/>
      <c r="E43" s="33"/>
      <c r="F43" s="33"/>
      <c r="G43" s="38"/>
      <c r="H43" s="38"/>
    </row>
    <row r="44" spans="1:8" s="10" customFormat="1">
      <c r="A44" s="33"/>
      <c r="B44" s="33"/>
      <c r="C44" s="33"/>
      <c r="D44" s="33"/>
      <c r="E44" s="33"/>
      <c r="F44" s="33"/>
      <c r="G44" s="33"/>
      <c r="H44" s="33"/>
    </row>
    <row r="45" spans="1:8" s="10" customFormat="1"/>
    <row r="46" spans="1:8" s="10" customFormat="1"/>
    <row r="47" spans="1:8" s="10" customFormat="1" ht="15.75">
      <c r="G47" s="38"/>
      <c r="H47" s="38"/>
    </row>
  </sheetData>
  <sheetProtection password="CC14" sheet="1" objects="1" scenarios="1"/>
  <phoneticPr fontId="0" type="noConversion"/>
  <conditionalFormatting sqref="F40">
    <cfRule type="cellIs" dxfId="5" priority="2" operator="lessThan">
      <formula>-0.01</formula>
    </cfRule>
    <cfRule type="cellIs" dxfId="4" priority="3" operator="greaterThan">
      <formula>0.01</formula>
    </cfRule>
  </conditionalFormatting>
  <conditionalFormatting sqref="E32">
    <cfRule type="cellIs" dxfId="3" priority="1" operator="greaterThan">
      <formula>78.59999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7"/>
  <sheetViews>
    <sheetView showGridLines="0" topLeftCell="A10" zoomScale="130" zoomScaleNormal="130" workbookViewId="0">
      <selection activeCell="B17" sqref="B17"/>
    </sheetView>
  </sheetViews>
  <sheetFormatPr defaultRowHeight="12.75"/>
  <cols>
    <col min="1" max="1" width="36" style="41" customWidth="1"/>
    <col min="2" max="2" width="10.85546875" style="41" customWidth="1"/>
    <col min="3" max="10" width="10.28515625" style="41" customWidth="1"/>
    <col min="11" max="11" width="10.85546875" style="41" customWidth="1"/>
    <col min="12" max="16384" width="9.140625" style="41"/>
  </cols>
  <sheetData>
    <row r="1" spans="1:11">
      <c r="A1" s="58" t="s">
        <v>0</v>
      </c>
      <c r="B1" s="59"/>
      <c r="C1" s="60"/>
      <c r="D1" s="60"/>
      <c r="E1" s="60"/>
      <c r="F1" s="61"/>
      <c r="G1" s="60"/>
      <c r="H1" s="60"/>
      <c r="I1" s="62"/>
      <c r="J1" s="336" t="s">
        <v>146</v>
      </c>
      <c r="K1" s="337"/>
    </row>
    <row r="2" spans="1:11">
      <c r="A2" s="340" t="s">
        <v>139</v>
      </c>
      <c r="B2" s="341"/>
      <c r="C2" s="342"/>
      <c r="D2" s="342"/>
      <c r="E2" s="342"/>
      <c r="F2" s="63"/>
      <c r="G2" s="63"/>
      <c r="H2" s="63"/>
      <c r="I2" s="63"/>
      <c r="J2" s="338"/>
      <c r="K2" s="339"/>
    </row>
    <row r="3" spans="1:11">
      <c r="A3" s="64"/>
      <c r="B3" s="88"/>
      <c r="C3" s="89"/>
      <c r="D3" s="89"/>
      <c r="E3" s="89"/>
      <c r="F3" s="89"/>
      <c r="G3" s="89"/>
      <c r="H3" s="89"/>
      <c r="I3" s="89"/>
      <c r="J3" s="89"/>
      <c r="K3" s="89"/>
    </row>
    <row r="4" spans="1:11">
      <c r="A4" s="90" t="s">
        <v>2</v>
      </c>
      <c r="B4" s="65"/>
      <c r="C4" s="66"/>
      <c r="D4" s="66"/>
      <c r="E4" s="66"/>
      <c r="F4" s="66"/>
      <c r="G4" s="66"/>
      <c r="H4" s="66"/>
      <c r="I4" s="66"/>
      <c r="J4" s="66"/>
      <c r="K4" s="67"/>
    </row>
    <row r="5" spans="1:11">
      <c r="A5" s="90" t="s">
        <v>3</v>
      </c>
      <c r="B5" s="65"/>
      <c r="C5" s="66"/>
      <c r="D5" s="66"/>
      <c r="E5" s="66"/>
      <c r="F5" s="66"/>
      <c r="G5" s="66"/>
      <c r="H5" s="66"/>
      <c r="I5" s="66"/>
      <c r="J5" s="66"/>
      <c r="K5" s="67"/>
    </row>
    <row r="6" spans="1:1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ht="15">
      <c r="A8" s="93" t="s">
        <v>176</v>
      </c>
      <c r="B8" s="94"/>
      <c r="C8" s="94"/>
      <c r="D8" s="94"/>
      <c r="E8" s="94"/>
      <c r="F8" s="94"/>
      <c r="G8" s="94"/>
      <c r="H8" s="94"/>
      <c r="I8" s="94"/>
      <c r="J8" s="94"/>
      <c r="K8" s="95">
        <f>'FORMULÁRIO Nº 20'!$E$5/3</f>
        <v>0</v>
      </c>
    </row>
    <row r="9" spans="1:11" ht="15">
      <c r="A9" s="91"/>
      <c r="B9" s="91"/>
      <c r="C9" s="96"/>
      <c r="D9" s="96"/>
      <c r="E9" s="96"/>
      <c r="F9" s="96"/>
      <c r="G9" s="96"/>
      <c r="H9" s="96"/>
      <c r="I9" s="96"/>
      <c r="J9" s="96"/>
      <c r="K9" s="95">
        <f>ROUNDUP($K$8,0)</f>
        <v>0</v>
      </c>
    </row>
    <row r="10" spans="1:11" ht="15">
      <c r="A10" s="91"/>
      <c r="B10" s="91"/>
      <c r="C10" s="96"/>
      <c r="D10" s="74" t="str">
        <f>IF(K9&gt;=2,"1","0")</f>
        <v>0</v>
      </c>
      <c r="E10" s="75" t="str">
        <f>IF(K9&gt;=3,"1","0")</f>
        <v>0</v>
      </c>
      <c r="F10" s="75" t="str">
        <f>IF(K9&gt;=4,"1","0")</f>
        <v>0</v>
      </c>
      <c r="G10" s="75" t="str">
        <f>IF(K9&gt;=5,"1","0")</f>
        <v>0</v>
      </c>
      <c r="H10" s="76" t="str">
        <f>IF(K9&gt;=6,"1","0")</f>
        <v>0</v>
      </c>
      <c r="I10" s="76" t="str">
        <f>IF(K9&gt;=7,"1","0")</f>
        <v>0</v>
      </c>
      <c r="J10" s="76" t="str">
        <f>IF(K9&gt;=8,"1","0")</f>
        <v>0</v>
      </c>
      <c r="K10" s="97">
        <f>ROUNDUP(K8,0)</f>
        <v>0</v>
      </c>
    </row>
    <row r="11" spans="1:11">
      <c r="A11" s="98" t="s">
        <v>120</v>
      </c>
      <c r="B11" s="68" t="s">
        <v>177</v>
      </c>
      <c r="C11" s="69" t="s">
        <v>121</v>
      </c>
      <c r="D11" s="72" t="s">
        <v>122</v>
      </c>
      <c r="E11" s="72" t="s">
        <v>123</v>
      </c>
      <c r="F11" s="73" t="s">
        <v>124</v>
      </c>
      <c r="G11" s="73" t="s">
        <v>178</v>
      </c>
      <c r="H11" s="73" t="s">
        <v>179</v>
      </c>
      <c r="I11" s="73" t="s">
        <v>180</v>
      </c>
      <c r="J11" s="73" t="s">
        <v>181</v>
      </c>
      <c r="K11" s="70" t="s">
        <v>182</v>
      </c>
    </row>
    <row r="12" spans="1:11">
      <c r="A12" s="99"/>
      <c r="B12" s="99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 ht="33.75">
      <c r="A13" s="101" t="s">
        <v>183</v>
      </c>
      <c r="B13" s="102">
        <f>'FORMULÁRIO Nº 20'!E10</f>
        <v>0</v>
      </c>
      <c r="C13" s="103">
        <f>IFERROR((B13/$K$9),0)</f>
        <v>0</v>
      </c>
      <c r="D13" s="103">
        <f>IFERROR((B13/$K$9),0)*$D$10</f>
        <v>0</v>
      </c>
      <c r="E13" s="103">
        <f>IFERROR((B13/$K$9),0)*$F$10</f>
        <v>0</v>
      </c>
      <c r="F13" s="103">
        <f>IFERROR((B13/$K$9),0)*$F$10</f>
        <v>0</v>
      </c>
      <c r="G13" s="103">
        <f>IFERROR((B13/$K$9),0)*$G$10</f>
        <v>0</v>
      </c>
      <c r="H13" s="103">
        <f>IFERROR((B13/$K$9),0)*$H$10</f>
        <v>0</v>
      </c>
      <c r="I13" s="103">
        <f>IFERROR((B13/$K$9),0)*$I$10</f>
        <v>0</v>
      </c>
      <c r="J13" s="103">
        <f>IFERROR((B13/$K$9),0)*$J$10</f>
        <v>0</v>
      </c>
      <c r="K13" s="104" t="s">
        <v>184</v>
      </c>
    </row>
    <row r="14" spans="1:11">
      <c r="A14" s="105" t="s">
        <v>13</v>
      </c>
      <c r="B14" s="106">
        <f>SUM(B13)</f>
        <v>0</v>
      </c>
      <c r="C14" s="106">
        <f t="shared" ref="C14:K14" si="0">SUM(C13)</f>
        <v>0</v>
      </c>
      <c r="D14" s="106">
        <f t="shared" si="0"/>
        <v>0</v>
      </c>
      <c r="E14" s="106">
        <f t="shared" si="0"/>
        <v>0</v>
      </c>
      <c r="F14" s="106">
        <f t="shared" si="0"/>
        <v>0</v>
      </c>
      <c r="G14" s="106">
        <f t="shared" si="0"/>
        <v>0</v>
      </c>
      <c r="H14" s="106">
        <f t="shared" si="0"/>
        <v>0</v>
      </c>
      <c r="I14" s="106">
        <f t="shared" si="0"/>
        <v>0</v>
      </c>
      <c r="J14" s="106">
        <f t="shared" si="0"/>
        <v>0</v>
      </c>
      <c r="K14" s="106">
        <f t="shared" si="0"/>
        <v>0</v>
      </c>
    </row>
    <row r="15" spans="1:11">
      <c r="A15" s="107" t="s">
        <v>186</v>
      </c>
      <c r="B15" s="78">
        <f>$B$14*0.3</f>
        <v>0</v>
      </c>
      <c r="C15" s="108">
        <f t="shared" ref="C15" si="1">IFERROR((B15/$K$9),0)</f>
        <v>0</v>
      </c>
      <c r="D15" s="108">
        <f t="shared" ref="D15" si="2">IFERROR((B15/$K$9),0)*$D$10</f>
        <v>0</v>
      </c>
      <c r="E15" s="108">
        <f t="shared" ref="E15" si="3">IFERROR((B15/$K$9),0)*$F$10</f>
        <v>0</v>
      </c>
      <c r="F15" s="108">
        <f t="shared" ref="F15" si="4">IFERROR((B15/$K$9),0)*$F$10</f>
        <v>0</v>
      </c>
      <c r="G15" s="108">
        <f t="shared" ref="G15" si="5">IFERROR((B15/$K$9),0)*$G$10</f>
        <v>0</v>
      </c>
      <c r="H15" s="108">
        <f t="shared" ref="H15" si="6">IFERROR((B15/$K$9),0)*$H$10</f>
        <v>0</v>
      </c>
      <c r="I15" s="108">
        <f t="shared" ref="I15" si="7">IFERROR((B15/$K$9),0)*$I$10</f>
        <v>0</v>
      </c>
      <c r="J15" s="108">
        <f t="shared" ref="J15" si="8">IFERROR((B15/$K$9),0)*$J$10</f>
        <v>0</v>
      </c>
      <c r="K15" s="104">
        <f t="shared" ref="K15" si="9">SUM(C15:J15)-B15</f>
        <v>0</v>
      </c>
    </row>
    <row r="16" spans="1:11">
      <c r="A16" s="109" t="s">
        <v>188</v>
      </c>
      <c r="B16" s="110"/>
      <c r="C16" s="111"/>
      <c r="D16" s="111"/>
      <c r="E16" s="111"/>
      <c r="F16" s="111"/>
      <c r="G16" s="111"/>
      <c r="H16" s="111"/>
      <c r="I16" s="111"/>
      <c r="J16" s="110"/>
      <c r="K16" s="110"/>
    </row>
    <row r="17" spans="1:11">
      <c r="A17" s="112" t="s">
        <v>185</v>
      </c>
      <c r="B17" s="71">
        <f>'FORMULÁRIO 18'!G27</f>
        <v>0</v>
      </c>
      <c r="C17" s="103">
        <f>IFERROR((B17/$K$9),0)</f>
        <v>0</v>
      </c>
      <c r="D17" s="103">
        <f>IFERROR((B17/$K$9),0)*$D$10</f>
        <v>0</v>
      </c>
      <c r="E17" s="103">
        <f>IFERROR((B17/$K$9),0)*$F$10</f>
        <v>0</v>
      </c>
      <c r="F17" s="103">
        <f>IFERROR((B17/$K$9),0)*$F$10</f>
        <v>0</v>
      </c>
      <c r="G17" s="103">
        <f>IFERROR((B17/$K$9),0)*$G$10</f>
        <v>0</v>
      </c>
      <c r="H17" s="103">
        <f>IFERROR((B17/$K$9),0)*$H$10</f>
        <v>0</v>
      </c>
      <c r="I17" s="103">
        <f>IFERROR((B17/$K$9),0)*$I$10</f>
        <v>0</v>
      </c>
      <c r="J17" s="103">
        <f>IFERROR((B17/$K$9),0)*$J$10</f>
        <v>0</v>
      </c>
      <c r="K17" s="104">
        <f>SUM(C17:J17)-B17</f>
        <v>0</v>
      </c>
    </row>
    <row r="18" spans="1:11">
      <c r="A18" s="112" t="s">
        <v>173</v>
      </c>
      <c r="B18" s="71">
        <f>'FORMULÁRIO 18'!G28</f>
        <v>0</v>
      </c>
      <c r="C18" s="103">
        <f t="shared" ref="C18" si="10">IFERROR((B18/$K$9),0)</f>
        <v>0</v>
      </c>
      <c r="D18" s="103">
        <f t="shared" ref="D18" si="11">IFERROR((B18/$K$9),0)*$D$10</f>
        <v>0</v>
      </c>
      <c r="E18" s="103">
        <f t="shared" ref="E18" si="12">IFERROR((B18/$K$9),0)*$F$10</f>
        <v>0</v>
      </c>
      <c r="F18" s="103">
        <f t="shared" ref="F18" si="13">IFERROR((B18/$K$9),0)*$F$10</f>
        <v>0</v>
      </c>
      <c r="G18" s="103">
        <f t="shared" ref="G18" si="14">IFERROR((B18/$K$9),0)*$G$10</f>
        <v>0</v>
      </c>
      <c r="H18" s="103">
        <f t="shared" ref="H18" si="15">IFERROR((B18/$K$9),0)*$H$10</f>
        <v>0</v>
      </c>
      <c r="I18" s="103">
        <f t="shared" ref="I18" si="16">IFERROR((B18/$K$9),0)*$I$10</f>
        <v>0</v>
      </c>
      <c r="J18" s="103">
        <f t="shared" ref="J18" si="17">IFERROR((B18/$K$9),0)*$J$10</f>
        <v>0</v>
      </c>
      <c r="K18" s="104">
        <f t="shared" ref="K18" si="18">SUM(C18:J18)-B18</f>
        <v>0</v>
      </c>
    </row>
    <row r="19" spans="1:11">
      <c r="A19" s="105" t="s">
        <v>13</v>
      </c>
      <c r="B19" s="106">
        <f t="shared" ref="B19:K19" si="19">SUM(B17:B18)</f>
        <v>0</v>
      </c>
      <c r="C19" s="103">
        <f t="shared" si="19"/>
        <v>0</v>
      </c>
      <c r="D19" s="103">
        <f t="shared" si="19"/>
        <v>0</v>
      </c>
      <c r="E19" s="103">
        <f t="shared" si="19"/>
        <v>0</v>
      </c>
      <c r="F19" s="103">
        <f t="shared" si="19"/>
        <v>0</v>
      </c>
      <c r="G19" s="103">
        <f t="shared" si="19"/>
        <v>0</v>
      </c>
      <c r="H19" s="103">
        <f t="shared" si="19"/>
        <v>0</v>
      </c>
      <c r="I19" s="103">
        <f t="shared" si="19"/>
        <v>0</v>
      </c>
      <c r="J19" s="103">
        <f t="shared" si="19"/>
        <v>0</v>
      </c>
      <c r="K19" s="104">
        <f t="shared" si="19"/>
        <v>0</v>
      </c>
    </row>
    <row r="20" spans="1:11">
      <c r="A20" s="113" t="s">
        <v>187</v>
      </c>
      <c r="B20" s="114"/>
      <c r="C20" s="115"/>
      <c r="D20" s="115"/>
      <c r="E20" s="115"/>
      <c r="F20" s="115"/>
      <c r="G20" s="115"/>
      <c r="H20" s="115"/>
      <c r="I20" s="115"/>
      <c r="J20" s="114"/>
      <c r="K20" s="114"/>
    </row>
    <row r="21" spans="1:11">
      <c r="A21" s="112" t="s">
        <v>125</v>
      </c>
      <c r="B21" s="106">
        <f>'FORMULÁRIO 18'!F15</f>
        <v>0</v>
      </c>
      <c r="C21" s="103">
        <f t="shared" ref="C21:C30" si="20">IFERROR((B21/$K$9),0)</f>
        <v>0</v>
      </c>
      <c r="D21" s="103">
        <f t="shared" ref="D21:D30" si="21">IFERROR((B21/$K$9),0)*$D$10</f>
        <v>0</v>
      </c>
      <c r="E21" s="103">
        <f t="shared" ref="E21:E30" si="22">IFERROR((B21/$K$9),0)*$F$10</f>
        <v>0</v>
      </c>
      <c r="F21" s="103">
        <f t="shared" ref="F21:F30" si="23">IFERROR((B21/$K$9),0)*$F$10</f>
        <v>0</v>
      </c>
      <c r="G21" s="103">
        <f t="shared" ref="G21:G30" si="24">IFERROR((B21/$K$9),0)*$G$10</f>
        <v>0</v>
      </c>
      <c r="H21" s="103">
        <f t="shared" ref="H21:H30" si="25">IFERROR((B21/$K$9),0)*$H$10</f>
        <v>0</v>
      </c>
      <c r="I21" s="103">
        <f t="shared" ref="I21:I30" si="26">IFERROR((B21/$K$9),0)*$I$10</f>
        <v>0</v>
      </c>
      <c r="J21" s="103">
        <f t="shared" ref="J21:J30" si="27">IFERROR((B21/$K$9),0)*$J$10</f>
        <v>0</v>
      </c>
      <c r="K21" s="104">
        <f>SUM(C21:J21)-B21</f>
        <v>0</v>
      </c>
    </row>
    <row r="22" spans="1:11">
      <c r="A22" s="112" t="s">
        <v>126</v>
      </c>
      <c r="B22" s="106">
        <f>'FORMULÁRIO 18'!F16</f>
        <v>0</v>
      </c>
      <c r="C22" s="103">
        <f t="shared" si="20"/>
        <v>0</v>
      </c>
      <c r="D22" s="103">
        <f t="shared" si="21"/>
        <v>0</v>
      </c>
      <c r="E22" s="103">
        <f t="shared" si="22"/>
        <v>0</v>
      </c>
      <c r="F22" s="103">
        <f t="shared" si="23"/>
        <v>0</v>
      </c>
      <c r="G22" s="103">
        <f t="shared" si="24"/>
        <v>0</v>
      </c>
      <c r="H22" s="103">
        <f t="shared" si="25"/>
        <v>0</v>
      </c>
      <c r="I22" s="103">
        <f t="shared" si="26"/>
        <v>0</v>
      </c>
      <c r="J22" s="103">
        <f t="shared" si="27"/>
        <v>0</v>
      </c>
      <c r="K22" s="104">
        <f>SUM(C22:J22)-B22</f>
        <v>0</v>
      </c>
    </row>
    <row r="23" spans="1:11">
      <c r="A23" s="112" t="s">
        <v>127</v>
      </c>
      <c r="B23" s="106">
        <f>'FORMULÁRIO 18'!F17</f>
        <v>0</v>
      </c>
      <c r="C23" s="103">
        <f t="shared" si="20"/>
        <v>0</v>
      </c>
      <c r="D23" s="103">
        <f t="shared" si="21"/>
        <v>0</v>
      </c>
      <c r="E23" s="103">
        <f t="shared" si="22"/>
        <v>0</v>
      </c>
      <c r="F23" s="103">
        <f t="shared" si="23"/>
        <v>0</v>
      </c>
      <c r="G23" s="103">
        <f t="shared" si="24"/>
        <v>0</v>
      </c>
      <c r="H23" s="103">
        <f t="shared" si="25"/>
        <v>0</v>
      </c>
      <c r="I23" s="103">
        <f t="shared" si="26"/>
        <v>0</v>
      </c>
      <c r="J23" s="103">
        <f t="shared" si="27"/>
        <v>0</v>
      </c>
      <c r="K23" s="104">
        <f t="shared" ref="K23:K31" si="28">SUM(C23:J23)-B23</f>
        <v>0</v>
      </c>
    </row>
    <row r="24" spans="1:11">
      <c r="A24" s="112" t="s">
        <v>128</v>
      </c>
      <c r="B24" s="106">
        <f>'FORMULÁRIO 18'!F18</f>
        <v>0</v>
      </c>
      <c r="C24" s="103">
        <f t="shared" si="20"/>
        <v>0</v>
      </c>
      <c r="D24" s="103">
        <f t="shared" si="21"/>
        <v>0</v>
      </c>
      <c r="E24" s="103">
        <f t="shared" si="22"/>
        <v>0</v>
      </c>
      <c r="F24" s="103">
        <f t="shared" si="23"/>
        <v>0</v>
      </c>
      <c r="G24" s="103">
        <f t="shared" si="24"/>
        <v>0</v>
      </c>
      <c r="H24" s="103">
        <f t="shared" si="25"/>
        <v>0</v>
      </c>
      <c r="I24" s="103">
        <f t="shared" si="26"/>
        <v>0</v>
      </c>
      <c r="J24" s="103">
        <f t="shared" si="27"/>
        <v>0</v>
      </c>
      <c r="K24" s="104">
        <f t="shared" si="28"/>
        <v>0</v>
      </c>
    </row>
    <row r="25" spans="1:11">
      <c r="A25" s="112" t="s">
        <v>129</v>
      </c>
      <c r="B25" s="106">
        <f>'FORMULÁRIO 18'!F19</f>
        <v>0</v>
      </c>
      <c r="C25" s="103">
        <f t="shared" si="20"/>
        <v>0</v>
      </c>
      <c r="D25" s="103">
        <f t="shared" si="21"/>
        <v>0</v>
      </c>
      <c r="E25" s="103">
        <f t="shared" si="22"/>
        <v>0</v>
      </c>
      <c r="F25" s="103">
        <f t="shared" si="23"/>
        <v>0</v>
      </c>
      <c r="G25" s="103">
        <f t="shared" si="24"/>
        <v>0</v>
      </c>
      <c r="H25" s="103">
        <f t="shared" si="25"/>
        <v>0</v>
      </c>
      <c r="I25" s="103">
        <f t="shared" si="26"/>
        <v>0</v>
      </c>
      <c r="J25" s="103">
        <f t="shared" si="27"/>
        <v>0</v>
      </c>
      <c r="K25" s="104">
        <f t="shared" si="28"/>
        <v>0</v>
      </c>
    </row>
    <row r="26" spans="1:11">
      <c r="A26" s="112" t="s">
        <v>130</v>
      </c>
      <c r="B26" s="106">
        <f>'FORMULÁRIO 18'!F20</f>
        <v>0</v>
      </c>
      <c r="C26" s="103">
        <f t="shared" si="20"/>
        <v>0</v>
      </c>
      <c r="D26" s="103">
        <f t="shared" si="21"/>
        <v>0</v>
      </c>
      <c r="E26" s="103">
        <f t="shared" si="22"/>
        <v>0</v>
      </c>
      <c r="F26" s="103">
        <f t="shared" si="23"/>
        <v>0</v>
      </c>
      <c r="G26" s="103">
        <f t="shared" si="24"/>
        <v>0</v>
      </c>
      <c r="H26" s="103">
        <f t="shared" si="25"/>
        <v>0</v>
      </c>
      <c r="I26" s="103">
        <f t="shared" si="26"/>
        <v>0</v>
      </c>
      <c r="J26" s="103">
        <f t="shared" si="27"/>
        <v>0</v>
      </c>
      <c r="K26" s="104">
        <f t="shared" si="28"/>
        <v>0</v>
      </c>
    </row>
    <row r="27" spans="1:11">
      <c r="A27" s="112" t="s">
        <v>131</v>
      </c>
      <c r="B27" s="106">
        <f>'FORMULÁRIO 18'!F21</f>
        <v>0</v>
      </c>
      <c r="C27" s="103">
        <f t="shared" si="20"/>
        <v>0</v>
      </c>
      <c r="D27" s="103">
        <f t="shared" si="21"/>
        <v>0</v>
      </c>
      <c r="E27" s="103">
        <f t="shared" si="22"/>
        <v>0</v>
      </c>
      <c r="F27" s="103">
        <f t="shared" si="23"/>
        <v>0</v>
      </c>
      <c r="G27" s="103">
        <f t="shared" si="24"/>
        <v>0</v>
      </c>
      <c r="H27" s="103">
        <f t="shared" si="25"/>
        <v>0</v>
      </c>
      <c r="I27" s="103">
        <f t="shared" si="26"/>
        <v>0</v>
      </c>
      <c r="J27" s="103">
        <f t="shared" si="27"/>
        <v>0</v>
      </c>
      <c r="K27" s="104">
        <f t="shared" si="28"/>
        <v>0</v>
      </c>
    </row>
    <row r="28" spans="1:11">
      <c r="A28" s="112" t="s">
        <v>132</v>
      </c>
      <c r="B28" s="106">
        <f>'FORMULÁRIO 18'!F22</f>
        <v>0</v>
      </c>
      <c r="C28" s="103">
        <f t="shared" si="20"/>
        <v>0</v>
      </c>
      <c r="D28" s="103">
        <f t="shared" si="21"/>
        <v>0</v>
      </c>
      <c r="E28" s="103">
        <f t="shared" si="22"/>
        <v>0</v>
      </c>
      <c r="F28" s="103">
        <f t="shared" si="23"/>
        <v>0</v>
      </c>
      <c r="G28" s="103">
        <f t="shared" si="24"/>
        <v>0</v>
      </c>
      <c r="H28" s="103">
        <f t="shared" si="25"/>
        <v>0</v>
      </c>
      <c r="I28" s="103">
        <f t="shared" si="26"/>
        <v>0</v>
      </c>
      <c r="J28" s="103">
        <f t="shared" si="27"/>
        <v>0</v>
      </c>
      <c r="K28" s="104">
        <f t="shared" si="28"/>
        <v>0</v>
      </c>
    </row>
    <row r="29" spans="1:11">
      <c r="A29" s="112" t="s">
        <v>133</v>
      </c>
      <c r="B29" s="106">
        <f>'FORMULÁRIO 18'!F25</f>
        <v>0</v>
      </c>
      <c r="C29" s="103">
        <f t="shared" si="20"/>
        <v>0</v>
      </c>
      <c r="D29" s="103">
        <f t="shared" si="21"/>
        <v>0</v>
      </c>
      <c r="E29" s="103">
        <f t="shared" si="22"/>
        <v>0</v>
      </c>
      <c r="F29" s="103">
        <f t="shared" si="23"/>
        <v>0</v>
      </c>
      <c r="G29" s="103">
        <f t="shared" si="24"/>
        <v>0</v>
      </c>
      <c r="H29" s="103">
        <f t="shared" si="25"/>
        <v>0</v>
      </c>
      <c r="I29" s="103">
        <f t="shared" si="26"/>
        <v>0</v>
      </c>
      <c r="J29" s="103">
        <f t="shared" si="27"/>
        <v>0</v>
      </c>
      <c r="K29" s="104">
        <f t="shared" si="28"/>
        <v>0</v>
      </c>
    </row>
    <row r="30" spans="1:11">
      <c r="A30" s="105" t="s">
        <v>13</v>
      </c>
      <c r="B30" s="106">
        <f>SUM(B21:B29)</f>
        <v>0</v>
      </c>
      <c r="C30" s="103">
        <f t="shared" si="20"/>
        <v>0</v>
      </c>
      <c r="D30" s="103">
        <f t="shared" si="21"/>
        <v>0</v>
      </c>
      <c r="E30" s="103">
        <f t="shared" si="22"/>
        <v>0</v>
      </c>
      <c r="F30" s="103">
        <f t="shared" si="23"/>
        <v>0</v>
      </c>
      <c r="G30" s="103">
        <f t="shared" si="24"/>
        <v>0</v>
      </c>
      <c r="H30" s="103">
        <f t="shared" si="25"/>
        <v>0</v>
      </c>
      <c r="I30" s="103">
        <f t="shared" si="26"/>
        <v>0</v>
      </c>
      <c r="J30" s="103">
        <f t="shared" si="27"/>
        <v>0</v>
      </c>
      <c r="K30" s="104">
        <f t="shared" si="28"/>
        <v>0</v>
      </c>
    </row>
    <row r="31" spans="1:11" ht="6" customHeight="1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>
        <f t="shared" si="28"/>
        <v>0</v>
      </c>
    </row>
    <row r="32" spans="1:11">
      <c r="A32" s="118" t="s">
        <v>134</v>
      </c>
      <c r="B32" s="104">
        <f>B14-B15-B19-B30</f>
        <v>0</v>
      </c>
      <c r="C32" s="104">
        <f>C14-C15-C19-C30</f>
        <v>0</v>
      </c>
      <c r="D32" s="104">
        <f t="shared" ref="D32:J32" si="29">D14-D15-D19-D30</f>
        <v>0</v>
      </c>
      <c r="E32" s="104">
        <f t="shared" si="29"/>
        <v>0</v>
      </c>
      <c r="F32" s="104">
        <f t="shared" si="29"/>
        <v>0</v>
      </c>
      <c r="G32" s="104">
        <f t="shared" si="29"/>
        <v>0</v>
      </c>
      <c r="H32" s="104">
        <f t="shared" si="29"/>
        <v>0</v>
      </c>
      <c r="I32" s="104">
        <f t="shared" si="29"/>
        <v>0</v>
      </c>
      <c r="J32" s="104">
        <f t="shared" si="29"/>
        <v>0</v>
      </c>
      <c r="K32" s="104">
        <f>SUM(C32:J32)</f>
        <v>0</v>
      </c>
    </row>
    <row r="33" spans="1:11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ht="15">
      <c r="A34" s="119" t="str">
        <f>IF($K$32&lt;-0.01,"ATENÇÃO: Despesas Maior que Receitas Em:",IF($K$32&gt;0,"ATENÇÃO: Sobra de Recursos, Lançar Despesas Em:"," "))</f>
        <v xml:space="preserve"> </v>
      </c>
      <c r="B34" s="91"/>
      <c r="C34" s="91"/>
      <c r="D34" s="120">
        <f>$K$32</f>
        <v>0</v>
      </c>
      <c r="E34" s="91"/>
      <c r="F34" s="121" t="str">
        <f>IF($K$32&lt;-0.01,"ATENÇÃO: Despesas Maior que Receitas Em:",IF($K$32&gt;0,"ATENÇÃO: Sobra de Recursos, Lançar Despesas Em:"," "))</f>
        <v xml:space="preserve"> </v>
      </c>
      <c r="G34" s="91"/>
      <c r="H34" s="91"/>
      <c r="I34" s="91"/>
      <c r="J34" s="91"/>
      <c r="K34" s="120">
        <f>$K$32</f>
        <v>0</v>
      </c>
    </row>
    <row r="35" spans="1:1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ht="15.75">
      <c r="A37" s="91"/>
      <c r="B37" s="91"/>
      <c r="C37" s="91"/>
      <c r="D37" s="91"/>
      <c r="E37" s="91"/>
      <c r="F37" s="91"/>
      <c r="G37" s="91"/>
      <c r="H37" s="91"/>
      <c r="I37" s="91"/>
      <c r="J37" s="266" t="s">
        <v>16</v>
      </c>
      <c r="K37" s="91"/>
    </row>
  </sheetData>
  <sheetProtection password="CC14" sheet="1" objects="1" scenarios="1"/>
  <mergeCells count="2">
    <mergeCell ref="J1:K2"/>
    <mergeCell ref="A2:E2"/>
  </mergeCells>
  <conditionalFormatting sqref="D34 K34">
    <cfRule type="cellIs" dxfId="2" priority="7" operator="lessThan">
      <formula>-0.01</formula>
    </cfRule>
    <cfRule type="cellIs" dxfId="1" priority="9" operator="greaterThan">
      <formula>0.01</formula>
    </cfRule>
  </conditionalFormatting>
  <conditionalFormatting sqref="A15:J15">
    <cfRule type="cellIs" dxfId="0" priority="1" operator="greaterThan">
      <formula>0</formula>
    </cfRule>
  </conditionalFormatting>
  <pageMargins left="0.70866141732283472" right="0.51181102362204722" top="0.78740157480314965" bottom="0.78740157480314965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FORMULÁRIO 11</vt:lpstr>
      <vt:lpstr>FORMULÁRIO 12</vt:lpstr>
      <vt:lpstr>FORMULÁRIO 13</vt:lpstr>
      <vt:lpstr>FORMULÁRIO 14</vt:lpstr>
      <vt:lpstr>FORMULÁRIO 15</vt:lpstr>
      <vt:lpstr>FORMULÁRIO 16</vt:lpstr>
      <vt:lpstr>FORMULÁRIO 17</vt:lpstr>
      <vt:lpstr>FORMULÁRIO 18</vt:lpstr>
      <vt:lpstr>FORMULÁRIO 19</vt:lpstr>
      <vt:lpstr>FORMULÁRIO Nº 20</vt:lpstr>
      <vt:lpstr>'FORMULÁRIO 19'!Area_de_impressao</vt:lpstr>
    </vt:vector>
  </TitlesOfParts>
  <Company>UEM-PPG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Projeto orçamentário sem convênio Lato Sensu</dc:title>
  <dc:subject>Projeto orçamentário sem convênio</dc:subject>
  <dc:creator>PPG - PGD</dc:creator>
  <cp:lastModifiedBy>pbsilva</cp:lastModifiedBy>
  <cp:lastPrinted>2022-03-31T18:56:41Z</cp:lastPrinted>
  <dcterms:created xsi:type="dcterms:W3CDTF">1999-04-22T11:09:24Z</dcterms:created>
  <dcterms:modified xsi:type="dcterms:W3CDTF">2023-07-26T19:13:58Z</dcterms:modified>
</cp:coreProperties>
</file>